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tente\OneDrive\Documenti\"/>
    </mc:Choice>
  </mc:AlternateContent>
  <xr:revisionPtr revIDLastSave="0" documentId="8_{CA4E189E-8684-4204-B080-19BA9D24020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Calcolo ITP 2023" sheetId="10" r:id="rId1"/>
    <sheet name="Calcolo ITP 2022" sheetId="8" r:id="rId2"/>
    <sheet name="Calcolo ITP 2021 " sheetId="2" r:id="rId3"/>
    <sheet name="Calcolo ITP 2020" sheetId="6" r:id="rId4"/>
    <sheet name="2023" sheetId="9" r:id="rId5"/>
    <sheet name="2022" sheetId="7" r:id="rId6"/>
    <sheet name="2021" sheetId="5" r:id="rId7"/>
    <sheet name="2019" sheetId="1" r:id="rId8"/>
    <sheet name="2018" sheetId="3" r:id="rId9"/>
  </sheets>
  <definedNames>
    <definedName name="_xlnm._FilterDatabase" localSheetId="8" hidden="1">'2018'!$A$3:$L$82</definedName>
    <definedName name="_xlnm._FilterDatabase" localSheetId="7" hidden="1">'2019'!$A$3:$L$92</definedName>
    <definedName name="_xlnm._FilterDatabase" localSheetId="6" hidden="1">'2021'!$A$3:$K$93</definedName>
    <definedName name="_xlnm._FilterDatabase" localSheetId="5" hidden="1">'2022'!$A$3:$K$86</definedName>
    <definedName name="_xlnm._FilterDatabase" localSheetId="4" hidden="1">'2023'!$B$1:$B$86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9" l="1"/>
  <c r="H81" i="9" s="1"/>
  <c r="I81" i="9" s="1"/>
  <c r="F80" i="9"/>
  <c r="H80" i="9" s="1"/>
  <c r="I80" i="9" s="1"/>
  <c r="F79" i="9"/>
  <c r="H79" i="9" s="1"/>
  <c r="I79" i="9" s="1"/>
  <c r="F77" i="9"/>
  <c r="H77" i="9" s="1"/>
  <c r="I77" i="9" s="1"/>
  <c r="F76" i="9"/>
  <c r="H76" i="9" s="1"/>
  <c r="I76" i="9" s="1"/>
  <c r="F75" i="9"/>
  <c r="H75" i="9" s="1"/>
  <c r="I75" i="9" s="1"/>
  <c r="F74" i="9"/>
  <c r="H74" i="9" s="1"/>
  <c r="I74" i="9" s="1"/>
  <c r="F73" i="9"/>
  <c r="H73" i="9" s="1"/>
  <c r="I73" i="9" s="1"/>
  <c r="F72" i="9"/>
  <c r="H72" i="9" s="1"/>
  <c r="I72" i="9" s="1"/>
  <c r="F71" i="9"/>
  <c r="H71" i="9" s="1"/>
  <c r="I71" i="9" s="1"/>
  <c r="F70" i="9"/>
  <c r="H70" i="9" s="1"/>
  <c r="I70" i="9" s="1"/>
  <c r="F58" i="9"/>
  <c r="H58" i="9" s="1"/>
  <c r="I58" i="9" s="1"/>
  <c r="F55" i="9"/>
  <c r="H55" i="9" s="1"/>
  <c r="I55" i="9" s="1"/>
  <c r="F47" i="9"/>
  <c r="H47" i="9" s="1"/>
  <c r="I47" i="9" s="1"/>
  <c r="F17" i="9"/>
  <c r="H17" i="9" s="1"/>
  <c r="I17" i="9" s="1"/>
  <c r="F16" i="9"/>
  <c r="H16" i="9" s="1"/>
  <c r="I16" i="9" s="1"/>
  <c r="F10" i="9"/>
  <c r="H10" i="9" s="1"/>
  <c r="I10" i="9" s="1"/>
  <c r="F8" i="9"/>
  <c r="H8" i="9" s="1"/>
  <c r="I8" i="9" s="1"/>
  <c r="F9" i="9"/>
  <c r="H9" i="9" s="1"/>
  <c r="I9" i="9" s="1"/>
  <c r="F4" i="9"/>
  <c r="H4" i="9" s="1"/>
  <c r="D82" i="9"/>
  <c r="F78" i="9"/>
  <c r="H78" i="9" s="1"/>
  <c r="F69" i="9"/>
  <c r="H69" i="9" s="1"/>
  <c r="F68" i="9"/>
  <c r="H68" i="9" s="1"/>
  <c r="F67" i="9"/>
  <c r="H67" i="9" s="1"/>
  <c r="I67" i="9" s="1"/>
  <c r="F66" i="9"/>
  <c r="H66" i="9" s="1"/>
  <c r="F65" i="9"/>
  <c r="H65" i="9" s="1"/>
  <c r="I65" i="9" s="1"/>
  <c r="F64" i="9"/>
  <c r="F63" i="9"/>
  <c r="H63" i="9" s="1"/>
  <c r="F62" i="9"/>
  <c r="H62" i="9" s="1"/>
  <c r="I62" i="9" s="1"/>
  <c r="F61" i="9"/>
  <c r="H61" i="9" s="1"/>
  <c r="F60" i="9"/>
  <c r="F59" i="9"/>
  <c r="H59" i="9" s="1"/>
  <c r="I59" i="9" s="1"/>
  <c r="F57" i="9"/>
  <c r="H57" i="9" s="1"/>
  <c r="F56" i="9"/>
  <c r="H56" i="9" s="1"/>
  <c r="I56" i="9" s="1"/>
  <c r="F54" i="9"/>
  <c r="H54" i="9" s="1"/>
  <c r="F53" i="9"/>
  <c r="H53" i="9" s="1"/>
  <c r="F52" i="9"/>
  <c r="F51" i="9"/>
  <c r="H51" i="9" s="1"/>
  <c r="F50" i="9"/>
  <c r="F49" i="9"/>
  <c r="H49" i="9" s="1"/>
  <c r="I49" i="9" s="1"/>
  <c r="F48" i="9"/>
  <c r="F46" i="9"/>
  <c r="H46" i="9" s="1"/>
  <c r="I46" i="9" s="1"/>
  <c r="F45" i="9"/>
  <c r="F44" i="9"/>
  <c r="H44" i="9" s="1"/>
  <c r="F43" i="9"/>
  <c r="F42" i="9"/>
  <c r="H42" i="9" s="1"/>
  <c r="F41" i="9"/>
  <c r="F40" i="9"/>
  <c r="H40" i="9" s="1"/>
  <c r="I40" i="9" s="1"/>
  <c r="F39" i="9"/>
  <c r="F38" i="9"/>
  <c r="I38" i="9" s="1"/>
  <c r="F37" i="9"/>
  <c r="H37" i="9" s="1"/>
  <c r="F36" i="9"/>
  <c r="F35" i="9"/>
  <c r="H35" i="9" s="1"/>
  <c r="F34" i="9"/>
  <c r="F33" i="9"/>
  <c r="H33" i="9" s="1"/>
  <c r="F32" i="9"/>
  <c r="H32" i="9" s="1"/>
  <c r="I32" i="9" s="1"/>
  <c r="F31" i="9"/>
  <c r="F30" i="9"/>
  <c r="H30" i="9" s="1"/>
  <c r="I30" i="9" s="1"/>
  <c r="F29" i="9"/>
  <c r="F28" i="9"/>
  <c r="F27" i="9"/>
  <c r="H27" i="9" s="1"/>
  <c r="F26" i="9"/>
  <c r="H26" i="9" s="1"/>
  <c r="F25" i="9"/>
  <c r="F24" i="9"/>
  <c r="H24" i="9" s="1"/>
  <c r="I24" i="9" s="1"/>
  <c r="F23" i="9"/>
  <c r="H23" i="9" s="1"/>
  <c r="F22" i="9"/>
  <c r="H22" i="9" s="1"/>
  <c r="I22" i="9" s="1"/>
  <c r="F21" i="9"/>
  <c r="H21" i="9" s="1"/>
  <c r="F20" i="9"/>
  <c r="F19" i="9"/>
  <c r="H19" i="9" s="1"/>
  <c r="F18" i="9"/>
  <c r="F15" i="9"/>
  <c r="F14" i="9"/>
  <c r="H14" i="9" s="1"/>
  <c r="I14" i="9" s="1"/>
  <c r="F13" i="9"/>
  <c r="H13" i="9" s="1"/>
  <c r="Q12" i="9"/>
  <c r="F12" i="9"/>
  <c r="H12" i="9" s="1"/>
  <c r="F11" i="9"/>
  <c r="F7" i="9"/>
  <c r="H7" i="9" s="1"/>
  <c r="I7" i="9" s="1"/>
  <c r="F6" i="9"/>
  <c r="H6" i="9" s="1"/>
  <c r="I6" i="9" s="1"/>
  <c r="F5" i="9"/>
  <c r="H5" i="9" s="1"/>
  <c r="I5" i="9" s="1"/>
  <c r="F83" i="7"/>
  <c r="H83" i="7" s="1"/>
  <c r="I83" i="7" s="1"/>
  <c r="F76" i="7"/>
  <c r="H76" i="7" s="1"/>
  <c r="I76" i="7" s="1"/>
  <c r="F69" i="7"/>
  <c r="H69" i="7" s="1"/>
  <c r="I69" i="7" s="1"/>
  <c r="F64" i="7"/>
  <c r="H64" i="7" s="1"/>
  <c r="I64" i="7" s="1"/>
  <c r="F61" i="7"/>
  <c r="H61" i="7" s="1"/>
  <c r="I61" i="7" s="1"/>
  <c r="F57" i="7"/>
  <c r="H57" i="7" s="1"/>
  <c r="I57" i="7" s="1"/>
  <c r="F51" i="7"/>
  <c r="H51" i="7" s="1"/>
  <c r="I51" i="7" s="1"/>
  <c r="F38" i="7"/>
  <c r="H38" i="7" s="1"/>
  <c r="I38" i="7" s="1"/>
  <c r="Q12" i="7"/>
  <c r="F45" i="7"/>
  <c r="H45" i="7" s="1"/>
  <c r="I45" i="7" s="1"/>
  <c r="F82" i="7"/>
  <c r="H82" i="7" s="1"/>
  <c r="I82" i="7" s="1"/>
  <c r="F68" i="7"/>
  <c r="H68" i="7" s="1"/>
  <c r="I68" i="7" s="1"/>
  <c r="F56" i="7"/>
  <c r="H56" i="7" s="1"/>
  <c r="I56" i="7" s="1"/>
  <c r="F32" i="7"/>
  <c r="H32" i="7" s="1"/>
  <c r="I32" i="7" s="1"/>
  <c r="F19" i="7"/>
  <c r="H19" i="7" s="1"/>
  <c r="I19" i="7" s="1"/>
  <c r="F60" i="7"/>
  <c r="H60" i="7" s="1"/>
  <c r="I60" i="7" s="1"/>
  <c r="F15" i="7"/>
  <c r="H15" i="7" s="1"/>
  <c r="I15" i="7" s="1"/>
  <c r="F74" i="7"/>
  <c r="H74" i="7" s="1"/>
  <c r="I74" i="7" s="1"/>
  <c r="F54" i="7"/>
  <c r="H54" i="7" s="1"/>
  <c r="I54" i="7" s="1"/>
  <c r="F37" i="7"/>
  <c r="H37" i="7" s="1"/>
  <c r="I37" i="7" s="1"/>
  <c r="F85" i="7"/>
  <c r="H85" i="7" s="1"/>
  <c r="I85" i="7" s="1"/>
  <c r="F63" i="7"/>
  <c r="H63" i="7" s="1"/>
  <c r="I63" i="7" s="1"/>
  <c r="F72" i="7"/>
  <c r="H72" i="7" s="1"/>
  <c r="I72" i="7" s="1"/>
  <c r="F44" i="7"/>
  <c r="H44" i="7" s="1"/>
  <c r="I44" i="7" s="1"/>
  <c r="F86" i="7"/>
  <c r="H86" i="7" s="1"/>
  <c r="I86" i="7" s="1"/>
  <c r="F77" i="7"/>
  <c r="H77" i="7" s="1"/>
  <c r="I77" i="7" s="1"/>
  <c r="F31" i="7"/>
  <c r="H31" i="7" s="1"/>
  <c r="I31" i="7" s="1"/>
  <c r="H20" i="7"/>
  <c r="I20" i="7" s="1"/>
  <c r="F20" i="7"/>
  <c r="F73" i="7"/>
  <c r="H73" i="7" s="1"/>
  <c r="I73" i="7" s="1"/>
  <c r="F67" i="7"/>
  <c r="H67" i="7" s="1"/>
  <c r="I67" i="7" s="1"/>
  <c r="F62" i="7"/>
  <c r="H62" i="7" s="1"/>
  <c r="I62" i="7" s="1"/>
  <c r="F59" i="7"/>
  <c r="H59" i="7" s="1"/>
  <c r="I59" i="7" s="1"/>
  <c r="F52" i="7"/>
  <c r="H52" i="7" s="1"/>
  <c r="I52" i="7" s="1"/>
  <c r="F46" i="7"/>
  <c r="H46" i="7" s="1"/>
  <c r="I46" i="7" s="1"/>
  <c r="F36" i="7"/>
  <c r="H36" i="7" s="1"/>
  <c r="I36" i="7" s="1"/>
  <c r="F24" i="7"/>
  <c r="H24" i="7" s="1"/>
  <c r="I24" i="7" s="1"/>
  <c r="F14" i="7"/>
  <c r="H14" i="7" s="1"/>
  <c r="I14" i="7" s="1"/>
  <c r="F13" i="7"/>
  <c r="H13" i="7" s="1"/>
  <c r="I13" i="7" s="1"/>
  <c r="F75" i="7"/>
  <c r="H75" i="7" s="1"/>
  <c r="I75" i="7" s="1"/>
  <c r="F65" i="7"/>
  <c r="H65" i="7" s="1"/>
  <c r="I65" i="7" s="1"/>
  <c r="F50" i="7"/>
  <c r="H50" i="7" s="1"/>
  <c r="I50" i="7" s="1"/>
  <c r="F30" i="7"/>
  <c r="H30" i="7" s="1"/>
  <c r="I30" i="7" s="1"/>
  <c r="F12" i="7"/>
  <c r="H12" i="7" s="1"/>
  <c r="I12" i="7" s="1"/>
  <c r="F29" i="7"/>
  <c r="H29" i="7" s="1"/>
  <c r="I29" i="7" s="1"/>
  <c r="F28" i="7"/>
  <c r="H28" i="7" s="1"/>
  <c r="I28" i="7" s="1"/>
  <c r="F7" i="7"/>
  <c r="H7" i="7" s="1"/>
  <c r="I7" i="7" s="1"/>
  <c r="F21" i="7"/>
  <c r="H21" i="7" s="1"/>
  <c r="I21" i="7" s="1"/>
  <c r="F53" i="7"/>
  <c r="H53" i="7" s="1"/>
  <c r="I53" i="7" s="1"/>
  <c r="F40" i="7"/>
  <c r="H40" i="7" s="1"/>
  <c r="I40" i="7" s="1"/>
  <c r="F78" i="7"/>
  <c r="H78" i="7" s="1"/>
  <c r="I78" i="7" s="1"/>
  <c r="F81" i="7"/>
  <c r="H81" i="7" s="1"/>
  <c r="I81" i="7" s="1"/>
  <c r="F11" i="7"/>
  <c r="H11" i="7" s="1"/>
  <c r="I11" i="7" s="1"/>
  <c r="F42" i="7"/>
  <c r="H42" i="7" s="1"/>
  <c r="I42" i="7" s="1"/>
  <c r="H18" i="7"/>
  <c r="I18" i="7" s="1"/>
  <c r="F18" i="7"/>
  <c r="D87" i="7"/>
  <c r="F80" i="7"/>
  <c r="H80" i="7" s="1"/>
  <c r="I80" i="7" s="1"/>
  <c r="F79" i="7"/>
  <c r="H79" i="7" s="1"/>
  <c r="I79" i="7" s="1"/>
  <c r="F66" i="7"/>
  <c r="H66" i="7" s="1"/>
  <c r="I66" i="7" s="1"/>
  <c r="F49" i="7"/>
  <c r="H49" i="7" s="1"/>
  <c r="I49" i="7" s="1"/>
  <c r="F48" i="7"/>
  <c r="H48" i="7" s="1"/>
  <c r="I48" i="7" s="1"/>
  <c r="H43" i="7"/>
  <c r="I43" i="7" s="1"/>
  <c r="F43" i="7"/>
  <c r="F41" i="7"/>
  <c r="H41" i="7" s="1"/>
  <c r="I41" i="7" s="1"/>
  <c r="F39" i="7"/>
  <c r="H39" i="7" s="1"/>
  <c r="I39" i="7" s="1"/>
  <c r="H35" i="7"/>
  <c r="I35" i="7" s="1"/>
  <c r="F35" i="7"/>
  <c r="F34" i="7"/>
  <c r="H34" i="7" s="1"/>
  <c r="I34" i="7" s="1"/>
  <c r="F33" i="7"/>
  <c r="H33" i="7" s="1"/>
  <c r="I33" i="7" s="1"/>
  <c r="F27" i="7"/>
  <c r="H27" i="7" s="1"/>
  <c r="I27" i="7" s="1"/>
  <c r="F26" i="7"/>
  <c r="H26" i="7" s="1"/>
  <c r="I26" i="7" s="1"/>
  <c r="F25" i="7"/>
  <c r="H25" i="7" s="1"/>
  <c r="I25" i="7" s="1"/>
  <c r="F23" i="7"/>
  <c r="H23" i="7" s="1"/>
  <c r="I23" i="7" s="1"/>
  <c r="F22" i="7"/>
  <c r="H22" i="7" s="1"/>
  <c r="I22" i="7" s="1"/>
  <c r="F9" i="7"/>
  <c r="H9" i="7" s="1"/>
  <c r="I9" i="7" s="1"/>
  <c r="F8" i="7"/>
  <c r="H8" i="7" s="1"/>
  <c r="I8" i="7" s="1"/>
  <c r="F6" i="7"/>
  <c r="H6" i="7" s="1"/>
  <c r="I6" i="7" s="1"/>
  <c r="F5" i="7"/>
  <c r="H5" i="7" s="1"/>
  <c r="I5" i="7" s="1"/>
  <c r="F4" i="7"/>
  <c r="H4" i="7" s="1"/>
  <c r="I4" i="7" s="1"/>
  <c r="D98" i="5"/>
  <c r="F92" i="5"/>
  <c r="H92" i="5" s="1"/>
  <c r="F95" i="5"/>
  <c r="H95" i="5" s="1"/>
  <c r="I95" i="5" s="1"/>
  <c r="F86" i="5"/>
  <c r="H86" i="5" s="1"/>
  <c r="I86" i="5" s="1"/>
  <c r="H85" i="5"/>
  <c r="I85" i="5" s="1"/>
  <c r="F85" i="5"/>
  <c r="F42" i="5"/>
  <c r="H42" i="5" s="1"/>
  <c r="I42" i="5" s="1"/>
  <c r="F41" i="5"/>
  <c r="H41" i="5" s="1"/>
  <c r="I41" i="5" s="1"/>
  <c r="F63" i="5"/>
  <c r="H63" i="5" s="1"/>
  <c r="I63" i="5" s="1"/>
  <c r="F54" i="5"/>
  <c r="H54" i="5" s="1"/>
  <c r="I54" i="5" s="1"/>
  <c r="I49" i="5"/>
  <c r="F49" i="5"/>
  <c r="H49" i="5" s="1"/>
  <c r="F28" i="5"/>
  <c r="H28" i="5" s="1"/>
  <c r="I28" i="5" s="1"/>
  <c r="F93" i="5"/>
  <c r="H93" i="5" s="1"/>
  <c r="I93" i="5" s="1"/>
  <c r="F94" i="5"/>
  <c r="H94" i="5" s="1"/>
  <c r="I94" i="5" s="1"/>
  <c r="F25" i="5"/>
  <c r="H25" i="5" s="1"/>
  <c r="I25" i="5" s="1"/>
  <c r="F84" i="5"/>
  <c r="H84" i="5" s="1"/>
  <c r="I84" i="5" s="1"/>
  <c r="F74" i="5"/>
  <c r="H74" i="5" s="1"/>
  <c r="I74" i="5" s="1"/>
  <c r="F59" i="5"/>
  <c r="H59" i="5" s="1"/>
  <c r="I59" i="5" s="1"/>
  <c r="F50" i="5"/>
  <c r="H50" i="5" s="1"/>
  <c r="I50" i="5" s="1"/>
  <c r="F32" i="5"/>
  <c r="H32" i="5" s="1"/>
  <c r="I32" i="5" s="1"/>
  <c r="F47" i="5"/>
  <c r="H47" i="5" s="1"/>
  <c r="I47" i="5" s="1"/>
  <c r="F96" i="5"/>
  <c r="H96" i="5" s="1"/>
  <c r="I96" i="5" s="1"/>
  <c r="F26" i="5"/>
  <c r="H26" i="5" s="1"/>
  <c r="I26" i="5" s="1"/>
  <c r="F97" i="5"/>
  <c r="H97" i="5" s="1"/>
  <c r="I97" i="5" s="1"/>
  <c r="A92" i="5"/>
  <c r="A93" i="5" s="1"/>
  <c r="A94" i="5" s="1"/>
  <c r="A95" i="5" s="1"/>
  <c r="A96" i="5" s="1"/>
  <c r="A97" i="5" s="1"/>
  <c r="A91" i="5"/>
  <c r="H11" i="9" l="1"/>
  <c r="I11" i="9" s="1"/>
  <c r="I68" i="9"/>
  <c r="H64" i="9"/>
  <c r="I64" i="9" s="1"/>
  <c r="I63" i="9"/>
  <c r="H60" i="9"/>
  <c r="I60" i="9" s="1"/>
  <c r="I78" i="9"/>
  <c r="I66" i="9"/>
  <c r="I54" i="9"/>
  <c r="H52" i="9"/>
  <c r="I52" i="9" s="1"/>
  <c r="I51" i="9"/>
  <c r="I50" i="9"/>
  <c r="H48" i="9"/>
  <c r="I48" i="9" s="1"/>
  <c r="H45" i="9"/>
  <c r="I45" i="9" s="1"/>
  <c r="I44" i="9"/>
  <c r="I43" i="9"/>
  <c r="I42" i="9"/>
  <c r="H41" i="9"/>
  <c r="I41" i="9" s="1"/>
  <c r="I39" i="9"/>
  <c r="I36" i="9"/>
  <c r="I35" i="9"/>
  <c r="I34" i="9"/>
  <c r="H31" i="9"/>
  <c r="I31" i="9" s="1"/>
  <c r="I29" i="9"/>
  <c r="I28" i="9"/>
  <c r="I27" i="9"/>
  <c r="I26" i="9"/>
  <c r="H25" i="9"/>
  <c r="I25" i="9" s="1"/>
  <c r="I23" i="9"/>
  <c r="H20" i="9"/>
  <c r="I20" i="9" s="1"/>
  <c r="I19" i="9"/>
  <c r="H18" i="9"/>
  <c r="I18" i="9" s="1"/>
  <c r="H15" i="9"/>
  <c r="I15" i="9" s="1"/>
  <c r="I12" i="9"/>
  <c r="I53" i="9"/>
  <c r="I57" i="9"/>
  <c r="I61" i="9"/>
  <c r="I21" i="9"/>
  <c r="I33" i="9"/>
  <c r="I37" i="9"/>
  <c r="I13" i="9"/>
  <c r="I69" i="9"/>
  <c r="I4" i="9"/>
  <c r="I87" i="7"/>
  <c r="I91" i="7" s="1"/>
  <c r="H87" i="7"/>
  <c r="H91" i="5"/>
  <c r="I91" i="5" s="1"/>
  <c r="F91" i="5"/>
  <c r="F90" i="5"/>
  <c r="H90" i="5" s="1"/>
  <c r="I90" i="5" s="1"/>
  <c r="F89" i="5"/>
  <c r="H89" i="5" s="1"/>
  <c r="I89" i="5" s="1"/>
  <c r="F88" i="5"/>
  <c r="H88" i="5" s="1"/>
  <c r="I88" i="5" s="1"/>
  <c r="F87" i="5"/>
  <c r="H87" i="5" s="1"/>
  <c r="I87" i="5" s="1"/>
  <c r="F83" i="5"/>
  <c r="H83" i="5" s="1"/>
  <c r="I83" i="5" s="1"/>
  <c r="F82" i="5"/>
  <c r="H82" i="5" s="1"/>
  <c r="I82" i="5" s="1"/>
  <c r="F81" i="5"/>
  <c r="H81" i="5" s="1"/>
  <c r="I81" i="5" s="1"/>
  <c r="F80" i="5"/>
  <c r="H80" i="5" s="1"/>
  <c r="I80" i="5" s="1"/>
  <c r="F79" i="5"/>
  <c r="H79" i="5" s="1"/>
  <c r="I79" i="5" s="1"/>
  <c r="F78" i="5"/>
  <c r="H78" i="5" s="1"/>
  <c r="I78" i="5" s="1"/>
  <c r="F77" i="5"/>
  <c r="H77" i="5" s="1"/>
  <c r="I77" i="5" s="1"/>
  <c r="F76" i="5"/>
  <c r="H76" i="5" s="1"/>
  <c r="I76" i="5" s="1"/>
  <c r="F75" i="5"/>
  <c r="H75" i="5" s="1"/>
  <c r="I75" i="5" s="1"/>
  <c r="F73" i="5"/>
  <c r="H73" i="5" s="1"/>
  <c r="I73" i="5" s="1"/>
  <c r="F72" i="5"/>
  <c r="H72" i="5" s="1"/>
  <c r="I72" i="5" s="1"/>
  <c r="F71" i="5"/>
  <c r="H71" i="5" s="1"/>
  <c r="I71" i="5" s="1"/>
  <c r="F70" i="5"/>
  <c r="H70" i="5" s="1"/>
  <c r="I70" i="5" s="1"/>
  <c r="F69" i="5"/>
  <c r="H69" i="5" s="1"/>
  <c r="I69" i="5" s="1"/>
  <c r="F68" i="5"/>
  <c r="H68" i="5" s="1"/>
  <c r="I68" i="5" s="1"/>
  <c r="F67" i="5"/>
  <c r="H67" i="5" s="1"/>
  <c r="I67" i="5" s="1"/>
  <c r="F66" i="5"/>
  <c r="H66" i="5" s="1"/>
  <c r="I66" i="5" s="1"/>
  <c r="F65" i="5"/>
  <c r="H65" i="5" s="1"/>
  <c r="I65" i="5" s="1"/>
  <c r="F64" i="5"/>
  <c r="H64" i="5" s="1"/>
  <c r="I64" i="5" s="1"/>
  <c r="F62" i="5"/>
  <c r="H62" i="5" s="1"/>
  <c r="I62" i="5" s="1"/>
  <c r="F61" i="5"/>
  <c r="H61" i="5" s="1"/>
  <c r="I61" i="5" s="1"/>
  <c r="F60" i="5"/>
  <c r="H60" i="5" s="1"/>
  <c r="I60" i="5" s="1"/>
  <c r="F58" i="5"/>
  <c r="H58" i="5" s="1"/>
  <c r="I58" i="5" s="1"/>
  <c r="F57" i="5"/>
  <c r="H57" i="5" s="1"/>
  <c r="I57" i="5" s="1"/>
  <c r="F56" i="5"/>
  <c r="H56" i="5" s="1"/>
  <c r="I56" i="5" s="1"/>
  <c r="F55" i="5"/>
  <c r="H55" i="5" s="1"/>
  <c r="I55" i="5" s="1"/>
  <c r="F53" i="5"/>
  <c r="H53" i="5" s="1"/>
  <c r="I53" i="5" s="1"/>
  <c r="F52" i="5"/>
  <c r="H52" i="5" s="1"/>
  <c r="I52" i="5" s="1"/>
  <c r="F51" i="5"/>
  <c r="H51" i="5" s="1"/>
  <c r="I51" i="5" s="1"/>
  <c r="F48" i="5"/>
  <c r="H48" i="5" s="1"/>
  <c r="I48" i="5" s="1"/>
  <c r="F46" i="5"/>
  <c r="H46" i="5" s="1"/>
  <c r="I46" i="5" s="1"/>
  <c r="F45" i="5"/>
  <c r="H45" i="5" s="1"/>
  <c r="I45" i="5" s="1"/>
  <c r="F44" i="5"/>
  <c r="H44" i="5" s="1"/>
  <c r="I44" i="5" s="1"/>
  <c r="F43" i="5"/>
  <c r="H43" i="5" s="1"/>
  <c r="I43" i="5" s="1"/>
  <c r="F40" i="5"/>
  <c r="H40" i="5" s="1"/>
  <c r="I40" i="5" s="1"/>
  <c r="F39" i="5"/>
  <c r="H39" i="5" s="1"/>
  <c r="I39" i="5" s="1"/>
  <c r="F38" i="5"/>
  <c r="H38" i="5" s="1"/>
  <c r="I38" i="5" s="1"/>
  <c r="F37" i="5"/>
  <c r="H37" i="5" s="1"/>
  <c r="I37" i="5" s="1"/>
  <c r="F36" i="5"/>
  <c r="H36" i="5" s="1"/>
  <c r="I36" i="5" s="1"/>
  <c r="F35" i="5"/>
  <c r="H35" i="5" s="1"/>
  <c r="I35" i="5" s="1"/>
  <c r="F34" i="5"/>
  <c r="H34" i="5" s="1"/>
  <c r="I34" i="5" s="1"/>
  <c r="F33" i="5"/>
  <c r="H33" i="5" s="1"/>
  <c r="I33" i="5" s="1"/>
  <c r="F31" i="5"/>
  <c r="H31" i="5" s="1"/>
  <c r="I31" i="5" s="1"/>
  <c r="F30" i="5"/>
  <c r="H30" i="5" s="1"/>
  <c r="I30" i="5" s="1"/>
  <c r="F29" i="5"/>
  <c r="H29" i="5" s="1"/>
  <c r="I29" i="5" s="1"/>
  <c r="F27" i="5"/>
  <c r="H27" i="5" s="1"/>
  <c r="I27" i="5" s="1"/>
  <c r="F24" i="5"/>
  <c r="H24" i="5" s="1"/>
  <c r="I24" i="5" s="1"/>
  <c r="F23" i="5"/>
  <c r="H23" i="5" s="1"/>
  <c r="I23" i="5" s="1"/>
  <c r="F22" i="5"/>
  <c r="H22" i="5" s="1"/>
  <c r="I22" i="5" s="1"/>
  <c r="F21" i="5"/>
  <c r="H21" i="5" s="1"/>
  <c r="I21" i="5" s="1"/>
  <c r="F20" i="5"/>
  <c r="H20" i="5" s="1"/>
  <c r="I20" i="5" s="1"/>
  <c r="F19" i="5"/>
  <c r="H19" i="5" s="1"/>
  <c r="I19" i="5" s="1"/>
  <c r="F18" i="5"/>
  <c r="H18" i="5" s="1"/>
  <c r="I18" i="5" s="1"/>
  <c r="F17" i="5"/>
  <c r="H17" i="5" s="1"/>
  <c r="I17" i="5" s="1"/>
  <c r="F16" i="5"/>
  <c r="H16" i="5" s="1"/>
  <c r="I16" i="5" s="1"/>
  <c r="F15" i="5"/>
  <c r="H15" i="5" s="1"/>
  <c r="I15" i="5" s="1"/>
  <c r="F14" i="5"/>
  <c r="H14" i="5" s="1"/>
  <c r="I14" i="5" s="1"/>
  <c r="F13" i="5"/>
  <c r="H13" i="5" s="1"/>
  <c r="I13" i="5" s="1"/>
  <c r="F12" i="5"/>
  <c r="H12" i="5" s="1"/>
  <c r="I12" i="5" s="1"/>
  <c r="F11" i="5"/>
  <c r="H11" i="5" s="1"/>
  <c r="I11" i="5" s="1"/>
  <c r="F10" i="5"/>
  <c r="H10" i="5" s="1"/>
  <c r="I10" i="5" s="1"/>
  <c r="F9" i="5"/>
  <c r="H9" i="5" s="1"/>
  <c r="I9" i="5" s="1"/>
  <c r="F8" i="5"/>
  <c r="H8" i="5" s="1"/>
  <c r="I8" i="5" s="1"/>
  <c r="F7" i="5"/>
  <c r="H7" i="5" s="1"/>
  <c r="I7" i="5" s="1"/>
  <c r="F6" i="5"/>
  <c r="H6" i="5" s="1"/>
  <c r="I6" i="5" s="1"/>
  <c r="H5" i="5"/>
  <c r="I5" i="5" s="1"/>
  <c r="F5" i="5"/>
  <c r="F4" i="5"/>
  <c r="H4" i="5" s="1"/>
  <c r="D94" i="1"/>
  <c r="H82" i="9" l="1"/>
  <c r="I82" i="9"/>
  <c r="I86" i="9" s="1"/>
  <c r="H98" i="5"/>
  <c r="I92" i="5"/>
  <c r="I4" i="5"/>
  <c r="I98" i="5" s="1"/>
  <c r="I102" i="5" s="1"/>
  <c r="F5" i="3" l="1"/>
  <c r="F6" i="3"/>
  <c r="F7" i="3"/>
  <c r="F8" i="3"/>
  <c r="I8" i="3" s="1"/>
  <c r="F9" i="3"/>
  <c r="I9" i="3" s="1"/>
  <c r="F10" i="3"/>
  <c r="F11" i="3"/>
  <c r="F12" i="3"/>
  <c r="I12" i="3" s="1"/>
  <c r="F13" i="3"/>
  <c r="F14" i="3"/>
  <c r="F15" i="3"/>
  <c r="F16" i="3"/>
  <c r="I16" i="3" s="1"/>
  <c r="F17" i="3"/>
  <c r="F18" i="3"/>
  <c r="F19" i="3"/>
  <c r="F20" i="3"/>
  <c r="I20" i="3" s="1"/>
  <c r="F21" i="3"/>
  <c r="F22" i="3"/>
  <c r="F23" i="3"/>
  <c r="F24" i="3"/>
  <c r="I24" i="3" s="1"/>
  <c r="F25" i="3"/>
  <c r="F26" i="3"/>
  <c r="F27" i="3"/>
  <c r="F28" i="3"/>
  <c r="I28" i="3" s="1"/>
  <c r="F29" i="3"/>
  <c r="F30" i="3"/>
  <c r="F31" i="3"/>
  <c r="F32" i="3"/>
  <c r="I32" i="3" s="1"/>
  <c r="F33" i="3"/>
  <c r="F34" i="3"/>
  <c r="F35" i="3"/>
  <c r="F36" i="3"/>
  <c r="I36" i="3" s="1"/>
  <c r="F37" i="3"/>
  <c r="F38" i="3"/>
  <c r="F39" i="3"/>
  <c r="F40" i="3"/>
  <c r="I40" i="3" s="1"/>
  <c r="F41" i="3"/>
  <c r="F42" i="3"/>
  <c r="F43" i="3"/>
  <c r="F44" i="3"/>
  <c r="I44" i="3" s="1"/>
  <c r="F45" i="3"/>
  <c r="F46" i="3"/>
  <c r="F47" i="3"/>
  <c r="F48" i="3"/>
  <c r="I48" i="3" s="1"/>
  <c r="F49" i="3"/>
  <c r="F50" i="3"/>
  <c r="F51" i="3"/>
  <c r="F52" i="3"/>
  <c r="I52" i="3" s="1"/>
  <c r="F53" i="3"/>
  <c r="F54" i="3"/>
  <c r="F55" i="3"/>
  <c r="F56" i="3"/>
  <c r="I56" i="3" s="1"/>
  <c r="F57" i="3"/>
  <c r="F58" i="3"/>
  <c r="F59" i="3"/>
  <c r="F60" i="3"/>
  <c r="I60" i="3" s="1"/>
  <c r="F61" i="3"/>
  <c r="F62" i="3"/>
  <c r="F63" i="3"/>
  <c r="I5" i="3"/>
  <c r="I6" i="3"/>
  <c r="I7" i="3"/>
  <c r="I10" i="3"/>
  <c r="I11" i="3"/>
  <c r="I13" i="3"/>
  <c r="I14" i="3"/>
  <c r="I15" i="3"/>
  <c r="I17" i="3"/>
  <c r="I18" i="3"/>
  <c r="I19" i="3"/>
  <c r="I21" i="3"/>
  <c r="I22" i="3"/>
  <c r="I23" i="3"/>
  <c r="I25" i="3"/>
  <c r="I26" i="3"/>
  <c r="I27" i="3"/>
  <c r="I29" i="3"/>
  <c r="I30" i="3"/>
  <c r="I31" i="3"/>
  <c r="I33" i="3"/>
  <c r="I34" i="3"/>
  <c r="I35" i="3"/>
  <c r="I37" i="3"/>
  <c r="I38" i="3"/>
  <c r="I39" i="3"/>
  <c r="I41" i="3"/>
  <c r="I42" i="3"/>
  <c r="I43" i="3"/>
  <c r="I45" i="3"/>
  <c r="I46" i="3"/>
  <c r="I47" i="3"/>
  <c r="I49" i="3"/>
  <c r="I50" i="3"/>
  <c r="I51" i="3"/>
  <c r="I53" i="3"/>
  <c r="I54" i="3"/>
  <c r="I55" i="3"/>
  <c r="I57" i="3"/>
  <c r="I58" i="3"/>
  <c r="I59" i="3"/>
  <c r="I61" i="3"/>
  <c r="I62" i="3"/>
  <c r="I63" i="3"/>
  <c r="F18" i="1" l="1"/>
  <c r="F19" i="1"/>
  <c r="F24" i="1"/>
  <c r="F28" i="1"/>
  <c r="F29" i="1"/>
  <c r="F58" i="1"/>
  <c r="F59" i="1"/>
  <c r="F69" i="1"/>
  <c r="F68" i="1"/>
  <c r="I68" i="1" s="1"/>
  <c r="F74" i="1"/>
  <c r="I74" i="1" s="1"/>
  <c r="J74" i="1" s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5" i="1"/>
  <c r="I25" i="1" s="1"/>
  <c r="F26" i="1"/>
  <c r="I26" i="1" s="1"/>
  <c r="F27" i="1"/>
  <c r="I27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70" i="1"/>
  <c r="I70" i="1" s="1"/>
  <c r="F71" i="1"/>
  <c r="I71" i="1" s="1"/>
  <c r="F72" i="1"/>
  <c r="I72" i="1" s="1"/>
  <c r="F73" i="1"/>
  <c r="I73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85" i="1"/>
  <c r="I85" i="1" s="1"/>
  <c r="F86" i="1"/>
  <c r="I86" i="1" s="1"/>
  <c r="F87" i="1"/>
  <c r="I87" i="1" s="1"/>
  <c r="F88" i="1"/>
  <c r="I88" i="1" s="1"/>
  <c r="F89" i="1"/>
  <c r="F90" i="1"/>
  <c r="I90" i="1" s="1"/>
  <c r="F4" i="1"/>
  <c r="I4" i="1" s="1"/>
  <c r="J4" i="1" s="1"/>
  <c r="F4" i="3" l="1"/>
  <c r="I4" i="3" s="1"/>
  <c r="J4" i="3" s="1"/>
  <c r="J49" i="3" l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D84" i="3" l="1"/>
  <c r="I81" i="3"/>
  <c r="D81" i="3"/>
  <c r="I80" i="3"/>
  <c r="J80" i="3" s="1"/>
  <c r="I79" i="3"/>
  <c r="J79" i="3" s="1"/>
  <c r="I78" i="3"/>
  <c r="J78" i="3" s="1"/>
  <c r="I77" i="3"/>
  <c r="J77" i="3" s="1"/>
  <c r="I76" i="3"/>
  <c r="J76" i="3" s="1"/>
  <c r="I75" i="3"/>
  <c r="J75" i="3" s="1"/>
  <c r="I74" i="3"/>
  <c r="J74" i="3" s="1"/>
  <c r="I73" i="3"/>
  <c r="J73" i="3" s="1"/>
  <c r="I72" i="3"/>
  <c r="J72" i="3" s="1"/>
  <c r="I71" i="3"/>
  <c r="J71" i="3" s="1"/>
  <c r="I70" i="3"/>
  <c r="J70" i="3" s="1"/>
  <c r="I69" i="3"/>
  <c r="J69" i="3" s="1"/>
  <c r="I68" i="3"/>
  <c r="J68" i="3" s="1"/>
  <c r="I67" i="3"/>
  <c r="J67" i="3" s="1"/>
  <c r="J66" i="3"/>
  <c r="I65" i="3"/>
  <c r="J65" i="3" s="1"/>
  <c r="I64" i="3"/>
  <c r="J64" i="3" s="1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81" i="3" l="1"/>
  <c r="J82" i="3" s="1"/>
  <c r="I86" i="3" s="1"/>
  <c r="J84" i="3"/>
  <c r="L84" i="3" s="1"/>
  <c r="I82" i="3"/>
  <c r="D91" i="1"/>
  <c r="J80" i="1" l="1"/>
  <c r="J84" i="1"/>
  <c r="J61" i="1"/>
  <c r="J88" i="1"/>
  <c r="J86" i="1"/>
  <c r="J90" i="1"/>
  <c r="J21" i="1"/>
  <c r="J56" i="1"/>
  <c r="J45" i="1"/>
  <c r="J44" i="1"/>
  <c r="J87" i="1"/>
  <c r="J23" i="1"/>
  <c r="I91" i="1"/>
  <c r="J91" i="1" s="1"/>
  <c r="J50" i="1" l="1"/>
  <c r="J37" i="1"/>
  <c r="J22" i="1"/>
  <c r="J65" i="1"/>
  <c r="J40" i="1"/>
  <c r="J5" i="1"/>
  <c r="J85" i="1"/>
  <c r="J63" i="1"/>
  <c r="J51" i="1"/>
  <c r="J49" i="1"/>
  <c r="J25" i="1"/>
  <c r="J9" i="1"/>
  <c r="J39" i="1"/>
  <c r="J12" i="1"/>
  <c r="J57" i="1"/>
  <c r="J27" i="1"/>
  <c r="J20" i="1"/>
  <c r="J7" i="1"/>
  <c r="J81" i="1"/>
  <c r="J31" i="1"/>
  <c r="J77" i="1"/>
  <c r="J60" i="1"/>
  <c r="J72" i="1"/>
  <c r="J67" i="1"/>
  <c r="J33" i="1"/>
  <c r="J83" i="1"/>
  <c r="J76" i="1"/>
  <c r="J35" i="1"/>
  <c r="J79" i="1"/>
  <c r="J62" i="1"/>
  <c r="J30" i="1"/>
  <c r="J46" i="1"/>
  <c r="J6" i="1"/>
  <c r="J78" i="1"/>
  <c r="J71" i="1"/>
  <c r="J54" i="1"/>
  <c r="J10" i="1"/>
  <c r="J52" i="1"/>
  <c r="J38" i="1"/>
  <c r="J70" i="1"/>
  <c r="J43" i="1"/>
  <c r="J17" i="1"/>
  <c r="J55" i="1"/>
  <c r="J47" i="1"/>
  <c r="J34" i="1"/>
  <c r="J66" i="1"/>
  <c r="J16" i="1"/>
  <c r="J13" i="1"/>
  <c r="J68" i="1"/>
  <c r="J15" i="1"/>
  <c r="J73" i="1"/>
  <c r="J11" i="1"/>
  <c r="J64" i="1"/>
  <c r="J8" i="1"/>
  <c r="J53" i="1"/>
  <c r="J75" i="1"/>
  <c r="J42" i="1"/>
  <c r="J82" i="1"/>
  <c r="J26" i="1"/>
  <c r="J14" i="1"/>
  <c r="J48" i="1"/>
  <c r="J32" i="1"/>
  <c r="J41" i="1"/>
  <c r="J36" i="1"/>
  <c r="I92" i="1"/>
  <c r="J94" i="1" l="1"/>
  <c r="L94" i="1" s="1"/>
  <c r="J92" i="1"/>
  <c r="I96" i="1" s="1"/>
</calcChain>
</file>

<file path=xl/sharedStrings.xml><?xml version="1.0" encoding="utf-8"?>
<sst xmlns="http://schemas.openxmlformats.org/spreadsheetml/2006/main" count="949" uniqueCount="510">
  <si>
    <t>FORNITORE</t>
  </si>
  <si>
    <t>Estremi Documento</t>
  </si>
  <si>
    <t>DINO UFFICIO s.r.l.</t>
  </si>
  <si>
    <t>216/2019</t>
  </si>
  <si>
    <t>Data pagamento</t>
  </si>
  <si>
    <t>728/2019</t>
  </si>
  <si>
    <t>1239/2019</t>
  </si>
  <si>
    <t>INFOCERT S.P.A.</t>
  </si>
  <si>
    <t>1194206002/2019</t>
  </si>
  <si>
    <t>ARUBA S.P.A.</t>
  </si>
  <si>
    <t>PAS0008189/2019</t>
  </si>
  <si>
    <t>CASTAGNA F. P.</t>
  </si>
  <si>
    <t>08/2019</t>
  </si>
  <si>
    <t>FERRARELLO SANTO</t>
  </si>
  <si>
    <t>120/E/2019</t>
  </si>
  <si>
    <t>339/E/2019</t>
  </si>
  <si>
    <t>FRICANO R. A.</t>
  </si>
  <si>
    <t>02/2019</t>
  </si>
  <si>
    <t>12/2019</t>
  </si>
  <si>
    <t>VENTIMIGLIA DANIELE</t>
  </si>
  <si>
    <t>03/2019</t>
  </si>
  <si>
    <t>04/2019</t>
  </si>
  <si>
    <t>07/2019</t>
  </si>
  <si>
    <t>ENEL ENERGIA S.P.A.</t>
  </si>
  <si>
    <t>003053292293/2019</t>
  </si>
  <si>
    <t>003055452165/2019</t>
  </si>
  <si>
    <t>003062687783/2019</t>
  </si>
  <si>
    <t>003069660984/2019</t>
  </si>
  <si>
    <t>003077181242/2019</t>
  </si>
  <si>
    <t>BSF S.R.L.</t>
  </si>
  <si>
    <t>19/PA/2019</t>
  </si>
  <si>
    <t>66/PA/2019</t>
  </si>
  <si>
    <t>133/PA/2019</t>
  </si>
  <si>
    <t>194/PA/2019</t>
  </si>
  <si>
    <t>254/PA/2019</t>
  </si>
  <si>
    <t>322/PA/2019</t>
  </si>
  <si>
    <t>389/PA/2019</t>
  </si>
  <si>
    <t>457/PA/2019</t>
  </si>
  <si>
    <t>512/PA/2019</t>
  </si>
  <si>
    <t>670/PA/2019</t>
  </si>
  <si>
    <t>749/PA/2019</t>
  </si>
  <si>
    <t>CASCINO ANGELO &amp; C S.N.C.</t>
  </si>
  <si>
    <t>FVE 193/2019</t>
  </si>
  <si>
    <t>FV 2004259/2019</t>
  </si>
  <si>
    <t>FVE 144/2019</t>
  </si>
  <si>
    <t>FV 2002041/2019</t>
  </si>
  <si>
    <t>FV 2001114/2019</t>
  </si>
  <si>
    <t>NEWMEDIAWEB S.R.L.</t>
  </si>
  <si>
    <t>Prot. IVA</t>
  </si>
  <si>
    <t>Data arrivo Prot.</t>
  </si>
  <si>
    <t>55/PA/2019</t>
  </si>
  <si>
    <t>7165/2019</t>
  </si>
  <si>
    <t>69/PA/2019</t>
  </si>
  <si>
    <t>70/PA/2019</t>
  </si>
  <si>
    <t>88/PA/2019</t>
  </si>
  <si>
    <t>EDISERVICE S.R.L.</t>
  </si>
  <si>
    <t>1638/2019</t>
  </si>
  <si>
    <t>REGIONE SICILIANA</t>
  </si>
  <si>
    <t>1737/2019</t>
  </si>
  <si>
    <t>CASTROGIOVANNI LUCIANO</t>
  </si>
  <si>
    <t>10/2019</t>
  </si>
  <si>
    <t>20/2019</t>
  </si>
  <si>
    <t>22/2019</t>
  </si>
  <si>
    <t>45/2019</t>
  </si>
  <si>
    <t>68/2019</t>
  </si>
  <si>
    <t>L.Q. IMP.TECNOLOG. S.R.L.</t>
  </si>
  <si>
    <t>306/2019</t>
  </si>
  <si>
    <t>A.MANZONI&amp; C. S.P.A.</t>
  </si>
  <si>
    <t>662079/2019</t>
  </si>
  <si>
    <t>CONVERGE S.P.A.</t>
  </si>
  <si>
    <t>301387/2019</t>
  </si>
  <si>
    <t>304258/2019</t>
  </si>
  <si>
    <t>306862/2019</t>
  </si>
  <si>
    <t>309020/2019</t>
  </si>
  <si>
    <t>B.N. SERVICE S.R.L.</t>
  </si>
  <si>
    <t>154/PA/2019</t>
  </si>
  <si>
    <t>AZZARO CORRADO</t>
  </si>
  <si>
    <t>1/PA/2019</t>
  </si>
  <si>
    <t>30/2019</t>
  </si>
  <si>
    <t>SERVIZIO ELETTRICO NAZIONALE S.P.A.</t>
  </si>
  <si>
    <t>105211/2019</t>
  </si>
  <si>
    <t>105212/2019</t>
  </si>
  <si>
    <t>105213/2019</t>
  </si>
  <si>
    <t>1052016/2019</t>
  </si>
  <si>
    <t>105214/2019</t>
  </si>
  <si>
    <t>105218/2019</t>
  </si>
  <si>
    <t>105217/2019</t>
  </si>
  <si>
    <t>SCARDACI AGATINO</t>
  </si>
  <si>
    <t>22/E</t>
  </si>
  <si>
    <t>105215/2019</t>
  </si>
  <si>
    <t>ACTA INFO di ADDARI IGINO S.A.S.</t>
  </si>
  <si>
    <t>7/E/2019</t>
  </si>
  <si>
    <t>KONE S.P.A.</t>
  </si>
  <si>
    <t>3992161/2019</t>
  </si>
  <si>
    <t>3991345/2019</t>
  </si>
  <si>
    <t>ORIENTA TRIUM S.R.L.</t>
  </si>
  <si>
    <t>9009/2019</t>
  </si>
  <si>
    <t>MILANO GIUSEPPE</t>
  </si>
  <si>
    <t>3/2019</t>
  </si>
  <si>
    <t>COSTANZA ROSALIA</t>
  </si>
  <si>
    <t>DIESSE GROUP S.R.L.</t>
  </si>
  <si>
    <t>257/2019</t>
  </si>
  <si>
    <t>952/2019</t>
  </si>
  <si>
    <t>FERRARA DANIELA</t>
  </si>
  <si>
    <t>13/2019</t>
  </si>
  <si>
    <t>MEDIA CONSULT S.R.L.</t>
  </si>
  <si>
    <t>763/2019</t>
  </si>
  <si>
    <t>1264/2019</t>
  </si>
  <si>
    <t>ACCA SOFTWARE S.P.A.</t>
  </si>
  <si>
    <t>578/2019</t>
  </si>
  <si>
    <t>WILLIS ITALIA S.P.A.</t>
  </si>
  <si>
    <t>1017/2019</t>
  </si>
  <si>
    <t>MARINELLI MASSIMILIANO</t>
  </si>
  <si>
    <t>166/2019</t>
  </si>
  <si>
    <t>GG.</t>
  </si>
  <si>
    <t>Data Scadenza Fatt.</t>
  </si>
  <si>
    <t>101/2018</t>
  </si>
  <si>
    <t>Importo Imp. Fatt.</t>
  </si>
  <si>
    <t>9/2018</t>
  </si>
  <si>
    <t>340/2018</t>
  </si>
  <si>
    <t>BN SERVICE</t>
  </si>
  <si>
    <t>2/2018</t>
  </si>
  <si>
    <t>104/2018</t>
  </si>
  <si>
    <t>136/2018</t>
  </si>
  <si>
    <t>376/2018</t>
  </si>
  <si>
    <t>7/2018</t>
  </si>
  <si>
    <t>18/2018</t>
  </si>
  <si>
    <t>56/20218</t>
  </si>
  <si>
    <t>2912654617/2018</t>
  </si>
  <si>
    <t>1/2018</t>
  </si>
  <si>
    <t>96/2018</t>
  </si>
  <si>
    <t>Servizio Elettrico Nazionale</t>
  </si>
  <si>
    <t>18156445/2018</t>
  </si>
  <si>
    <t>821135650105211/2018</t>
  </si>
  <si>
    <t>140/20218</t>
  </si>
  <si>
    <t>31/2018</t>
  </si>
  <si>
    <t>1574/2018</t>
  </si>
  <si>
    <t>821135650105212/2018</t>
  </si>
  <si>
    <t>7289/2018</t>
  </si>
  <si>
    <t>75/2018</t>
  </si>
  <si>
    <t>1784/2018</t>
  </si>
  <si>
    <t>NASELLO Rag. Carmelo</t>
  </si>
  <si>
    <t>195/2018</t>
  </si>
  <si>
    <t>821135650105213/2018</t>
  </si>
  <si>
    <t>SCARDACI Dott. Agatino</t>
  </si>
  <si>
    <t>89/2018</t>
  </si>
  <si>
    <t>249/20218</t>
  </si>
  <si>
    <t>8948/2018</t>
  </si>
  <si>
    <t>9248/2018</t>
  </si>
  <si>
    <t>9010/2018</t>
  </si>
  <si>
    <t>9762/2018</t>
  </si>
  <si>
    <t>821135650105214/2018</t>
  </si>
  <si>
    <t>10354/2018</t>
  </si>
  <si>
    <t>2423/2018</t>
  </si>
  <si>
    <t>304/2018</t>
  </si>
  <si>
    <t>2346/2018</t>
  </si>
  <si>
    <t>821135650105215/2018</t>
  </si>
  <si>
    <t>1248/2018</t>
  </si>
  <si>
    <t>365/2018</t>
  </si>
  <si>
    <t>NEWMEDIAWEB s.r.l.</t>
  </si>
  <si>
    <t>1448/2018</t>
  </si>
  <si>
    <t>821135650105216/2018</t>
  </si>
  <si>
    <t>13262/2018</t>
  </si>
  <si>
    <t>CASTROGIOVANNI Rag. LUCIANO</t>
  </si>
  <si>
    <t>63/2018</t>
  </si>
  <si>
    <t>423/2018</t>
  </si>
  <si>
    <t>14562/2018</t>
  </si>
  <si>
    <t>821135650105217/2018</t>
  </si>
  <si>
    <t>511/2018</t>
  </si>
  <si>
    <t>1645/2018</t>
  </si>
  <si>
    <t>821135650105218/2018</t>
  </si>
  <si>
    <t>47/2018</t>
  </si>
  <si>
    <t>69/2018</t>
  </si>
  <si>
    <t>564/2018</t>
  </si>
  <si>
    <t>4/2018</t>
  </si>
  <si>
    <t>GENOVESE Giuseppe s.r.l.</t>
  </si>
  <si>
    <t>1733/2018</t>
  </si>
  <si>
    <t>Data Fattura</t>
  </si>
  <si>
    <t>2013/2018</t>
  </si>
  <si>
    <t>639/2018</t>
  </si>
  <si>
    <t>821135650105219/2018</t>
  </si>
  <si>
    <t>CASTROGIOVANNI  Rag. LUCIANO</t>
  </si>
  <si>
    <t>3529/2018</t>
  </si>
  <si>
    <t>BLU SOFT S.R.L.</t>
  </si>
  <si>
    <t>19/E</t>
  </si>
  <si>
    <t>572/PA/2019</t>
  </si>
  <si>
    <t>N.C. 256</t>
  </si>
  <si>
    <t>192/2019</t>
  </si>
  <si>
    <t>941225904/2019</t>
  </si>
  <si>
    <t>6974/2019</t>
  </si>
  <si>
    <t>n.c. 7097/2019</t>
  </si>
  <si>
    <t>N.C. 19/2019</t>
  </si>
  <si>
    <t>18/2019</t>
  </si>
  <si>
    <t>94000691/2019</t>
  </si>
  <si>
    <t>Nota di credito emessa nel 2020</t>
  </si>
  <si>
    <t>ANNO 2021</t>
  </si>
  <si>
    <t>148/2021</t>
  </si>
  <si>
    <t xml:space="preserve"> Imponibile Fatt.</t>
  </si>
  <si>
    <t>326/2021</t>
  </si>
  <si>
    <t>663/2021</t>
  </si>
  <si>
    <t>1194/2021</t>
  </si>
  <si>
    <t>12140665733/2021</t>
  </si>
  <si>
    <t>1214236446/2021</t>
  </si>
  <si>
    <t>21PAS0008248/2021</t>
  </si>
  <si>
    <t>CORSO PIETRO</t>
  </si>
  <si>
    <t>29/PA/2021</t>
  </si>
  <si>
    <t>7/2021</t>
  </si>
  <si>
    <t>1/2021</t>
  </si>
  <si>
    <t>4107317531/2021</t>
  </si>
  <si>
    <t>4122729693/2021</t>
  </si>
  <si>
    <t>15004/2021</t>
  </si>
  <si>
    <t>4166531339/2021</t>
  </si>
  <si>
    <t>4174031594/2021</t>
  </si>
  <si>
    <t>4158834711/2021</t>
  </si>
  <si>
    <t>4151814292/2021</t>
  </si>
  <si>
    <t>4150438980/2021</t>
  </si>
  <si>
    <t>248078/2021</t>
  </si>
  <si>
    <t>288970/2021</t>
  </si>
  <si>
    <t>4181663526/2021</t>
  </si>
  <si>
    <t>54/2021</t>
  </si>
  <si>
    <t>147/2021</t>
  </si>
  <si>
    <t>263/PA/2021</t>
  </si>
  <si>
    <t>204/PA/2021</t>
  </si>
  <si>
    <t>205/PA/2021</t>
  </si>
  <si>
    <t>373/PA/2021</t>
  </si>
  <si>
    <t>476/PA/2021</t>
  </si>
  <si>
    <t>620/PA/2021</t>
  </si>
  <si>
    <t>728/PA2021</t>
  </si>
  <si>
    <t>826/PA/2021</t>
  </si>
  <si>
    <t>1171/PA2021</t>
  </si>
  <si>
    <t>1204/PA/2021</t>
  </si>
  <si>
    <t>20/2021</t>
  </si>
  <si>
    <t>41/2021</t>
  </si>
  <si>
    <t>68/2021</t>
  </si>
  <si>
    <t>69/2021</t>
  </si>
  <si>
    <t>83/2021</t>
  </si>
  <si>
    <t>46/2021</t>
  </si>
  <si>
    <t>80/2021</t>
  </si>
  <si>
    <t>97/2021</t>
  </si>
  <si>
    <t>8571/2021</t>
  </si>
  <si>
    <t>EDISERVICE SRL</t>
  </si>
  <si>
    <t>482/2021</t>
  </si>
  <si>
    <t>30/2021</t>
  </si>
  <si>
    <t>59/2021</t>
  </si>
  <si>
    <t>73/2021</t>
  </si>
  <si>
    <t>A.MANZONI &amp; C. SPA</t>
  </si>
  <si>
    <t>653272/2021</t>
  </si>
  <si>
    <t>641001/2021</t>
  </si>
  <si>
    <t>300824/2021</t>
  </si>
  <si>
    <t>213202520/2021</t>
  </si>
  <si>
    <t>31072021/2021</t>
  </si>
  <si>
    <t>3/2021</t>
  </si>
  <si>
    <t>4129751236/2021</t>
  </si>
  <si>
    <t>110/2021</t>
  </si>
  <si>
    <t>620/2021</t>
  </si>
  <si>
    <t>ALIOTO S.P.A.</t>
  </si>
  <si>
    <t>2/VR/2021</t>
  </si>
  <si>
    <t>21/VR/2021</t>
  </si>
  <si>
    <t>38/VR/2021</t>
  </si>
  <si>
    <t>61/VR/2021</t>
  </si>
  <si>
    <t>74/VR/2021</t>
  </si>
  <si>
    <t>87/VR/2021</t>
  </si>
  <si>
    <t>BLU SOFT s.r.l.</t>
  </si>
  <si>
    <t>58/2021</t>
  </si>
  <si>
    <t>105221/2021</t>
  </si>
  <si>
    <t>105288/2021</t>
  </si>
  <si>
    <t>105222/2021</t>
  </si>
  <si>
    <t>243/2021</t>
  </si>
  <si>
    <t>392,60</t>
  </si>
  <si>
    <t>16/12/2021</t>
  </si>
  <si>
    <t>ACTAINFO DI ADDARI IGINO s.a.s.</t>
  </si>
  <si>
    <t>29/2021</t>
  </si>
  <si>
    <t>14892/2021</t>
  </si>
  <si>
    <t>ORIENTA TRIUM s.r.l.</t>
  </si>
  <si>
    <t>10/2021</t>
  </si>
  <si>
    <t>9/2021</t>
  </si>
  <si>
    <t>DIESSE GROUP s.r.l.</t>
  </si>
  <si>
    <t>162/2021</t>
  </si>
  <si>
    <t>5/2021</t>
  </si>
  <si>
    <t>21/2021</t>
  </si>
  <si>
    <t>32/2021</t>
  </si>
  <si>
    <t>MEDIA CONSULT s.r.l.</t>
  </si>
  <si>
    <t>202/21</t>
  </si>
  <si>
    <t>557/2021</t>
  </si>
  <si>
    <t>113/2021</t>
  </si>
  <si>
    <t>PAPPALARDO FANINO</t>
  </si>
  <si>
    <t>8/2021</t>
  </si>
  <si>
    <t>BANNO' MARIA</t>
  </si>
  <si>
    <t>LEMBO PULISUD SERVIZI GIORGIO</t>
  </si>
  <si>
    <t>4/2021</t>
  </si>
  <si>
    <t>IL SOLE 24 ORE S.P.A.</t>
  </si>
  <si>
    <t>346/2021</t>
  </si>
  <si>
    <t>428/2021</t>
  </si>
  <si>
    <t>434/2021</t>
  </si>
  <si>
    <t>VACCARO CALOGERO</t>
  </si>
  <si>
    <t>SUPERCINEMA di Pusateri Ignazio &amp; C snc</t>
  </si>
  <si>
    <t>716310/2021</t>
  </si>
  <si>
    <t>933/PA/2021</t>
  </si>
  <si>
    <t>KYOCERA Document Solutions Italia S.P.A.</t>
  </si>
  <si>
    <t>34615/2021</t>
  </si>
  <si>
    <t>723343/2021</t>
  </si>
  <si>
    <t>1274/2021</t>
  </si>
  <si>
    <t>EUREMA SRLS</t>
  </si>
  <si>
    <t>89/2021</t>
  </si>
  <si>
    <t>10/12/2021</t>
  </si>
  <si>
    <t>322,00</t>
  </si>
  <si>
    <t>INDICATORE DI TEMPESTIVITA' DEI PAGAMENTI (I.T.P.)</t>
  </si>
  <si>
    <t>SOMMATORIA IMPORTI FATTURE (Imponibile)</t>
  </si>
  <si>
    <t>NUMERO IMPRESE CREDITRICI</t>
  </si>
  <si>
    <t>ANNO</t>
  </si>
  <si>
    <t>ANNO 2022</t>
  </si>
  <si>
    <t>66803/2022</t>
  </si>
  <si>
    <t>94602128/2022</t>
  </si>
  <si>
    <t>176/2022</t>
  </si>
  <si>
    <t>439/2022</t>
  </si>
  <si>
    <t>2/VR/2022</t>
  </si>
  <si>
    <t>1751/2022</t>
  </si>
  <si>
    <t>1946/2022</t>
  </si>
  <si>
    <t>1224257797/2022</t>
  </si>
  <si>
    <t>1224331736/2022</t>
  </si>
  <si>
    <t>6/2022</t>
  </si>
  <si>
    <t>15/2022</t>
  </si>
  <si>
    <t>33/2022</t>
  </si>
  <si>
    <t>247/PA/2022</t>
  </si>
  <si>
    <t>7557/2022</t>
  </si>
  <si>
    <t>EDIZIONI SAVARESE SRL</t>
  </si>
  <si>
    <t>1066/2022</t>
  </si>
  <si>
    <t>968407/2022</t>
  </si>
  <si>
    <t>980283/2022</t>
  </si>
  <si>
    <t>506/2022</t>
  </si>
  <si>
    <t>762/2022</t>
  </si>
  <si>
    <t>903/2022</t>
  </si>
  <si>
    <t>45/PA/2022</t>
  </si>
  <si>
    <t>97/PA/2022</t>
  </si>
  <si>
    <t>141/PA/2022</t>
  </si>
  <si>
    <t>345/PA/2022</t>
  </si>
  <si>
    <t>489/PA/2022</t>
  </si>
  <si>
    <t>646/PA/2022</t>
  </si>
  <si>
    <t>821/PA/2022</t>
  </si>
  <si>
    <t>935/PA/2022</t>
  </si>
  <si>
    <t>1120/PA/2022</t>
  </si>
  <si>
    <t>1228/PA/2022</t>
  </si>
  <si>
    <t>22/2022</t>
  </si>
  <si>
    <t>52/2022</t>
  </si>
  <si>
    <t>127/2022</t>
  </si>
  <si>
    <t>121/2022</t>
  </si>
  <si>
    <t>18/PA/2022</t>
  </si>
  <si>
    <t>40/PA/2022</t>
  </si>
  <si>
    <t>9507/2022</t>
  </si>
  <si>
    <t>77/2022</t>
  </si>
  <si>
    <t>32/VR/2022</t>
  </si>
  <si>
    <t>65/VR/2022</t>
  </si>
  <si>
    <t>91/VR/2022</t>
  </si>
  <si>
    <t>1090/22</t>
  </si>
  <si>
    <t>36/2022</t>
  </si>
  <si>
    <t>1/2022</t>
  </si>
  <si>
    <t>141/2022</t>
  </si>
  <si>
    <t>59/2022</t>
  </si>
  <si>
    <t>DIESSE GROUP SRL</t>
  </si>
  <si>
    <t>FARMACIA MORREALE R. MAURIZIO COM.ERED.</t>
  </si>
  <si>
    <t>12/2022</t>
  </si>
  <si>
    <t>KIOCERA DOCUMENT SOLUTIONS ITALIA SPA</t>
  </si>
  <si>
    <t>39224/2022</t>
  </si>
  <si>
    <t>760482/2022</t>
  </si>
  <si>
    <t>785833/2022</t>
  </si>
  <si>
    <t>795321/2022</t>
  </si>
  <si>
    <t>BN SERVICE SRL</t>
  </si>
  <si>
    <t>202/PA/2022</t>
  </si>
  <si>
    <t>270/PA/2022</t>
  </si>
  <si>
    <t>ORIENTA TRIUM SRL</t>
  </si>
  <si>
    <t>1404/2022</t>
  </si>
  <si>
    <t>BRUCATO MARIA MADDALENA</t>
  </si>
  <si>
    <t>92/2022</t>
  </si>
  <si>
    <t>MANDALA' GIUSEPPE</t>
  </si>
  <si>
    <t>01/2022</t>
  </si>
  <si>
    <t>9/2022</t>
  </si>
  <si>
    <t>16/2022</t>
  </si>
  <si>
    <t>INFO SRL</t>
  </si>
  <si>
    <t>2848/2022</t>
  </si>
  <si>
    <t>03/2022</t>
  </si>
  <si>
    <t>VALLELUNGA FABIOLA</t>
  </si>
  <si>
    <t>3/2022</t>
  </si>
  <si>
    <t>HERA COMM SPA</t>
  </si>
  <si>
    <t>357977/2022</t>
  </si>
  <si>
    <t>4757510/2022</t>
  </si>
  <si>
    <t>632087/2022</t>
  </si>
  <si>
    <t>MEDIA CONSULT SRL</t>
  </si>
  <si>
    <t>358/2022</t>
  </si>
  <si>
    <t>EUROCERT SPA</t>
  </si>
  <si>
    <t>26045/2022</t>
  </si>
  <si>
    <t>ACCA SOFTWARE SPA</t>
  </si>
  <si>
    <t>737/2022</t>
  </si>
  <si>
    <t>718463/2022</t>
  </si>
  <si>
    <t>822510/2022</t>
  </si>
  <si>
    <t>830584/2022</t>
  </si>
  <si>
    <t>991956/2022</t>
  </si>
  <si>
    <t>399118/2022</t>
  </si>
  <si>
    <t>505792/2022</t>
  </si>
  <si>
    <t>MEDIAZIONI SRL</t>
  </si>
  <si>
    <t>58/2022</t>
  </si>
  <si>
    <t>ANNO 2023</t>
  </si>
  <si>
    <t>94785584/2023</t>
  </si>
  <si>
    <t>FVL6/2023</t>
  </si>
  <si>
    <t>SERVIZI AMBIENTALI S.R.L. UNIPERSONALE</t>
  </si>
  <si>
    <t>1224/PA/2022</t>
  </si>
  <si>
    <t>CIG</t>
  </si>
  <si>
    <t>Z3937DB22D</t>
  </si>
  <si>
    <t>Z1E386FF52</t>
  </si>
  <si>
    <t>ZE9252F9E9</t>
  </si>
  <si>
    <t>1275/PA/2022</t>
  </si>
  <si>
    <t>999019/2023</t>
  </si>
  <si>
    <t>ZD03552A60</t>
  </si>
  <si>
    <t>815322/2023</t>
  </si>
  <si>
    <t>Z323129385</t>
  </si>
  <si>
    <t>MANDALA'  AVV. GIUSEPPE</t>
  </si>
  <si>
    <t>2/2023</t>
  </si>
  <si>
    <t>VE/06</t>
  </si>
  <si>
    <t>Economato</t>
  </si>
  <si>
    <t>4/2023</t>
  </si>
  <si>
    <t>9/2023</t>
  </si>
  <si>
    <t>D'ANNA DOMENICO ANTONIO</t>
  </si>
  <si>
    <t>13/2023</t>
  </si>
  <si>
    <t>12/2023</t>
  </si>
  <si>
    <t>PA DIGITALE SRL</t>
  </si>
  <si>
    <t>6/FE/2023</t>
  </si>
  <si>
    <t>Z5F38CF5C8</t>
  </si>
  <si>
    <t>7/FE/2023</t>
  </si>
  <si>
    <t>55/2023</t>
  </si>
  <si>
    <t>Z833352483</t>
  </si>
  <si>
    <t>15/FE/2023</t>
  </si>
  <si>
    <t>18/FE/2023</t>
  </si>
  <si>
    <t>2361166/2023</t>
  </si>
  <si>
    <t>72/PA</t>
  </si>
  <si>
    <t>ERGON S.P.A.</t>
  </si>
  <si>
    <t>62/2023</t>
  </si>
  <si>
    <t>////////</t>
  </si>
  <si>
    <t>3645286/2023</t>
  </si>
  <si>
    <t>28/PA/2023</t>
  </si>
  <si>
    <t>150/PA</t>
  </si>
  <si>
    <t>ERRATA REGISTRAZ.</t>
  </si>
  <si>
    <t>S T O R N O</t>
  </si>
  <si>
    <t>221/PA</t>
  </si>
  <si>
    <t>25/2023</t>
  </si>
  <si>
    <t>831620/2023</t>
  </si>
  <si>
    <t>296092/2023</t>
  </si>
  <si>
    <t>266/PA</t>
  </si>
  <si>
    <t>302/PA</t>
  </si>
  <si>
    <t>309/PA</t>
  </si>
  <si>
    <t>318/PA</t>
  </si>
  <si>
    <t>BLU SOFT SRL</t>
  </si>
  <si>
    <t>126/2023</t>
  </si>
  <si>
    <t>130/2023</t>
  </si>
  <si>
    <t>131/2023</t>
  </si>
  <si>
    <t>822760/2023</t>
  </si>
  <si>
    <t>262929/2023</t>
  </si>
  <si>
    <t>MAGGIOLI SPA</t>
  </si>
  <si>
    <t>129485/2023</t>
  </si>
  <si>
    <t>7978/2023</t>
  </si>
  <si>
    <t>178/2023</t>
  </si>
  <si>
    <t>376/PA</t>
  </si>
  <si>
    <t>MAGGIO ING. GASPARE</t>
  </si>
  <si>
    <t>1/2023</t>
  </si>
  <si>
    <t>8012527/2023</t>
  </si>
  <si>
    <t>6033/2023</t>
  </si>
  <si>
    <t>134671/2023</t>
  </si>
  <si>
    <t>134673/2023</t>
  </si>
  <si>
    <t>60/2023</t>
  </si>
  <si>
    <t>547/2023</t>
  </si>
  <si>
    <t>158976/2023</t>
  </si>
  <si>
    <t>441/PA</t>
  </si>
  <si>
    <t>848115/2023</t>
  </si>
  <si>
    <t>FARMACIA CULLARIFICI DI G. LA DUCA</t>
  </si>
  <si>
    <t>54/2023</t>
  </si>
  <si>
    <t>894154/2023</t>
  </si>
  <si>
    <t>507/PA</t>
  </si>
  <si>
    <t>1421/2023</t>
  </si>
  <si>
    <t>56/2023</t>
  </si>
  <si>
    <t>666636/2023</t>
  </si>
  <si>
    <t>611/PA</t>
  </si>
  <si>
    <t>649/PA</t>
  </si>
  <si>
    <t>693932/2023</t>
  </si>
  <si>
    <t>Z0E3C0A7E3</t>
  </si>
  <si>
    <t>311/2023</t>
  </si>
  <si>
    <t>973/2023</t>
  </si>
  <si>
    <t>Z573BA1382</t>
  </si>
  <si>
    <t>96/2023</t>
  </si>
  <si>
    <t>863441/2023</t>
  </si>
  <si>
    <t>83/2023</t>
  </si>
  <si>
    <t>Z9B351489A</t>
  </si>
  <si>
    <t>STUDIO LEGALE IMMORDINO</t>
  </si>
  <si>
    <t>257/2023</t>
  </si>
  <si>
    <t>730/PA</t>
  </si>
  <si>
    <t>314456/2023</t>
  </si>
  <si>
    <t>448553/2023</t>
  </si>
  <si>
    <t>687833/2023</t>
  </si>
  <si>
    <t>363/2023</t>
  </si>
  <si>
    <t>123/2023</t>
  </si>
  <si>
    <t>SCIALABBA DOTT.GIUSEPPE</t>
  </si>
  <si>
    <t>41/2023</t>
  </si>
  <si>
    <t>805/PA</t>
  </si>
  <si>
    <t>Z2D3CF4FAC</t>
  </si>
  <si>
    <t>869/PA</t>
  </si>
  <si>
    <t>401/2023</t>
  </si>
  <si>
    <t>INCARICO LEGALE</t>
  </si>
  <si>
    <t>REVISORI CONTAB.</t>
  </si>
  <si>
    <t>ZC0350F182</t>
  </si>
  <si>
    <t>INCARICO TECNICO</t>
  </si>
  <si>
    <t>Z2E3833BE9</t>
  </si>
  <si>
    <t>Z243AC3536</t>
  </si>
  <si>
    <t>Z3429D59DF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</si>
</sst>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2" fontId="0" fillId="0" borderId="1" xfId="0" applyNumberFormat="1" applyBorder="1"/>
    <xf numFmtId="49" fontId="0" fillId="0" borderId="1" xfId="0" applyNumberFormat="1" applyBorder="1"/>
    <xf numFmtId="49" fontId="0" fillId="0" borderId="3" xfId="0" applyNumberFormat="1" applyBorder="1"/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4" xfId="0" applyBorder="1"/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3" borderId="1" xfId="0" applyNumberFormat="1" applyFill="1" applyBorder="1"/>
    <xf numFmtId="43" fontId="0" fillId="0" borderId="1" xfId="1" applyFont="1" applyBorder="1" applyAlignment="1">
      <alignment horizontal="right"/>
    </xf>
    <xf numFmtId="14" fontId="0" fillId="0" borderId="0" xfId="0" applyNumberFormat="1"/>
    <xf numFmtId="0" fontId="0" fillId="3" borderId="1" xfId="0" applyFill="1" applyBorder="1"/>
    <xf numFmtId="14" fontId="2" fillId="0" borderId="1" xfId="0" applyNumberFormat="1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14" fontId="2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9" fontId="0" fillId="4" borderId="1" xfId="0" applyNumberFormat="1" applyFill="1" applyBorder="1"/>
    <xf numFmtId="2" fontId="0" fillId="4" borderId="1" xfId="0" applyNumberFormat="1" applyFill="1" applyBorder="1" applyAlignment="1">
      <alignment horizontal="right"/>
    </xf>
    <xf numFmtId="14" fontId="0" fillId="4" borderId="1" xfId="0" applyNumberFormat="1" applyFill="1" applyBorder="1"/>
    <xf numFmtId="0" fontId="0" fillId="4" borderId="2" xfId="0" applyFill="1" applyBorder="1"/>
    <xf numFmtId="2" fontId="0" fillId="0" borderId="4" xfId="0" applyNumberFormat="1" applyBorder="1"/>
    <xf numFmtId="0" fontId="2" fillId="2" borderId="0" xfId="0" applyFont="1" applyFill="1"/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/>
    <xf numFmtId="0" fontId="0" fillId="3" borderId="0" xfId="0" applyFill="1"/>
    <xf numFmtId="49" fontId="0" fillId="3" borderId="0" xfId="0" applyNumberFormat="1" applyFill="1"/>
    <xf numFmtId="2" fontId="4" fillId="2" borderId="1" xfId="0" applyNumberFormat="1" applyFont="1" applyFill="1" applyBorder="1"/>
    <xf numFmtId="0" fontId="4" fillId="2" borderId="4" xfId="0" applyFont="1" applyFill="1" applyBorder="1"/>
    <xf numFmtId="49" fontId="4" fillId="2" borderId="3" xfId="0" applyNumberFormat="1" applyFont="1" applyFill="1" applyBorder="1"/>
    <xf numFmtId="49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2" borderId="2" xfId="0" applyFont="1" applyFill="1" applyBorder="1"/>
    <xf numFmtId="49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0" fontId="2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0" fontId="0" fillId="2" borderId="1" xfId="0" applyFill="1" applyBorder="1" applyAlignment="1">
      <alignment horizontal="center"/>
    </xf>
    <xf numFmtId="0" fontId="2" fillId="5" borderId="1" xfId="0" applyFont="1" applyFill="1" applyBorder="1"/>
    <xf numFmtId="49" fontId="2" fillId="5" borderId="1" xfId="0" applyNumberFormat="1" applyFont="1" applyFill="1" applyBorder="1"/>
    <xf numFmtId="164" fontId="2" fillId="5" borderId="1" xfId="0" applyNumberFormat="1" applyFont="1" applyFill="1" applyBorder="1" applyAlignment="1">
      <alignment horizontal="right"/>
    </xf>
    <xf numFmtId="14" fontId="2" fillId="5" borderId="1" xfId="0" applyNumberFormat="1" applyFont="1" applyFill="1" applyBorder="1"/>
    <xf numFmtId="14" fontId="9" fillId="5" borderId="1" xfId="0" applyNumberFormat="1" applyFont="1" applyFill="1" applyBorder="1"/>
    <xf numFmtId="0" fontId="9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2" fillId="6" borderId="2" xfId="0" applyFont="1" applyFill="1" applyBorder="1"/>
    <xf numFmtId="49" fontId="2" fillId="6" borderId="1" xfId="0" applyNumberFormat="1" applyFont="1" applyFill="1" applyBorder="1"/>
    <xf numFmtId="164" fontId="2" fillId="6" borderId="1" xfId="0" applyNumberFormat="1" applyFont="1" applyFill="1" applyBorder="1" applyAlignment="1">
      <alignment horizontal="right"/>
    </xf>
    <xf numFmtId="14" fontId="2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0" fillId="6" borderId="1" xfId="0" applyFill="1" applyBorder="1" applyAlignment="1">
      <alignment horizontal="center"/>
    </xf>
    <xf numFmtId="0" fontId="2" fillId="4" borderId="2" xfId="0" applyFont="1" applyFill="1" applyBorder="1"/>
    <xf numFmtId="49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right"/>
    </xf>
    <xf numFmtId="14" fontId="2" fillId="4" borderId="1" xfId="0" applyNumberFormat="1" applyFont="1" applyFill="1" applyBorder="1"/>
    <xf numFmtId="0" fontId="2" fillId="4" borderId="1" xfId="0" applyFont="1" applyFill="1" applyBorder="1"/>
    <xf numFmtId="0" fontId="2" fillId="7" borderId="2" xfId="0" applyFont="1" applyFill="1" applyBorder="1"/>
    <xf numFmtId="49" fontId="2" fillId="7" borderId="1" xfId="0" applyNumberFormat="1" applyFont="1" applyFill="1" applyBorder="1"/>
    <xf numFmtId="164" fontId="2" fillId="7" borderId="1" xfId="0" applyNumberFormat="1" applyFont="1" applyFill="1" applyBorder="1" applyAlignment="1">
      <alignment horizontal="right"/>
    </xf>
    <xf numFmtId="14" fontId="2" fillId="7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0" fillId="7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/>
    <xf numFmtId="49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right"/>
    </xf>
    <xf numFmtId="14" fontId="4" fillId="3" borderId="1" xfId="0" applyNumberFormat="1" applyFont="1" applyFill="1" applyBorder="1"/>
    <xf numFmtId="0" fontId="4" fillId="3" borderId="1" xfId="0" applyFont="1" applyFill="1" applyBorder="1"/>
    <xf numFmtId="0" fontId="0" fillId="3" borderId="0" xfId="0" applyFill="1" applyAlignment="1">
      <alignment horizontal="center"/>
    </xf>
    <xf numFmtId="4" fontId="0" fillId="8" borderId="0" xfId="0" applyNumberFormat="1" applyFill="1"/>
    <xf numFmtId="164" fontId="10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EC4B-1040-4EE6-A8D0-0692A13AE003}">
  <dimension ref="A1:D3"/>
  <sheetViews>
    <sheetView tabSelected="1" workbookViewId="0">
      <selection sqref="A1:D3"/>
    </sheetView>
  </sheetViews>
  <sheetFormatPr defaultRowHeight="15" x14ac:dyDescent="0.25"/>
  <cols>
    <col min="1" max="1" width="10.42578125" customWidth="1"/>
    <col min="2" max="2" width="35.5703125" customWidth="1"/>
    <col min="3" max="3" width="29.42578125" customWidth="1"/>
    <col min="4" max="4" width="24.28515625" customWidth="1"/>
  </cols>
  <sheetData>
    <row r="1" spans="1:4" s="56" customFormat="1" ht="39.75" customHeight="1" x14ac:dyDescent="0.25">
      <c r="A1" s="57" t="s">
        <v>309</v>
      </c>
      <c r="B1" s="57" t="s">
        <v>306</v>
      </c>
      <c r="C1" s="57" t="s">
        <v>307</v>
      </c>
      <c r="D1" s="57" t="s">
        <v>308</v>
      </c>
    </row>
    <row r="2" spans="1:4" s="56" customFormat="1" ht="5.25" customHeight="1" x14ac:dyDescent="0.25">
      <c r="A2" s="58"/>
      <c r="B2" s="58"/>
      <c r="C2" s="58"/>
      <c r="D2" s="58"/>
    </row>
    <row r="3" spans="1:4" ht="21" x14ac:dyDescent="0.35">
      <c r="A3" s="59">
        <v>2023</v>
      </c>
      <c r="B3" s="61">
        <v>-12.62</v>
      </c>
      <c r="C3" s="60">
        <v>57794.99</v>
      </c>
      <c r="D3" s="59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workbookViewId="0">
      <selection activeCell="B8" sqref="B8"/>
    </sheetView>
  </sheetViews>
  <sheetFormatPr defaultRowHeight="15" x14ac:dyDescent="0.25"/>
  <cols>
    <col min="1" max="1" width="10.42578125" customWidth="1"/>
    <col min="2" max="2" width="35.5703125" customWidth="1"/>
    <col min="3" max="3" width="29.42578125" customWidth="1"/>
    <col min="4" max="4" width="17.28515625" bestFit="1" customWidth="1"/>
  </cols>
  <sheetData>
    <row r="1" spans="1:4" s="56" customFormat="1" ht="33" customHeight="1" x14ac:dyDescent="0.25">
      <c r="A1" s="57" t="s">
        <v>309</v>
      </c>
      <c r="B1" s="57" t="s">
        <v>306</v>
      </c>
      <c r="C1" s="57" t="s">
        <v>307</v>
      </c>
      <c r="D1" s="57" t="s">
        <v>308</v>
      </c>
    </row>
    <row r="2" spans="1:4" s="56" customFormat="1" ht="5.25" customHeight="1" x14ac:dyDescent="0.25">
      <c r="A2" s="58"/>
      <c r="B2" s="58"/>
      <c r="C2" s="58"/>
      <c r="D2" s="58"/>
    </row>
    <row r="3" spans="1:4" ht="21" x14ac:dyDescent="0.35">
      <c r="A3" s="59">
        <v>2022</v>
      </c>
      <c r="B3" s="61">
        <v>19.32</v>
      </c>
      <c r="C3" s="60">
        <v>41951.23</v>
      </c>
      <c r="D3" s="59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B34" sqref="B34"/>
    </sheetView>
  </sheetViews>
  <sheetFormatPr defaultRowHeight="15" x14ac:dyDescent="0.25"/>
  <cols>
    <col min="1" max="1" width="10.42578125" customWidth="1"/>
    <col min="2" max="2" width="35.5703125" customWidth="1"/>
    <col min="3" max="3" width="29.42578125" customWidth="1"/>
    <col min="4" max="4" width="17.28515625" bestFit="1" customWidth="1"/>
  </cols>
  <sheetData>
    <row r="1" spans="1:4" s="56" customFormat="1" ht="33" customHeight="1" x14ac:dyDescent="0.25">
      <c r="A1" s="57" t="s">
        <v>309</v>
      </c>
      <c r="B1" s="57" t="s">
        <v>306</v>
      </c>
      <c r="C1" s="57" t="s">
        <v>307</v>
      </c>
      <c r="D1" s="57" t="s">
        <v>308</v>
      </c>
    </row>
    <row r="2" spans="1:4" s="56" customFormat="1" ht="5.25" customHeight="1" x14ac:dyDescent="0.25">
      <c r="A2" s="58"/>
      <c r="B2" s="58"/>
      <c r="C2" s="58"/>
      <c r="D2" s="58"/>
    </row>
    <row r="3" spans="1:4" ht="21" x14ac:dyDescent="0.35">
      <c r="A3" s="59">
        <v>2021</v>
      </c>
      <c r="B3" s="61">
        <v>-15.55</v>
      </c>
      <c r="C3" s="60">
        <v>44238.3</v>
      </c>
      <c r="D3" s="59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workbookViewId="0">
      <selection activeCell="B34" sqref="B34"/>
    </sheetView>
  </sheetViews>
  <sheetFormatPr defaultRowHeight="15" x14ac:dyDescent="0.25"/>
  <cols>
    <col min="1" max="1" width="10.42578125" customWidth="1"/>
    <col min="2" max="2" width="35.5703125" customWidth="1"/>
    <col min="3" max="3" width="29.42578125" customWidth="1"/>
    <col min="4" max="4" width="17.28515625" bestFit="1" customWidth="1"/>
  </cols>
  <sheetData>
    <row r="1" spans="1:4" s="56" customFormat="1" ht="33" customHeight="1" x14ac:dyDescent="0.25">
      <c r="A1" s="57" t="s">
        <v>309</v>
      </c>
      <c r="B1" s="57" t="s">
        <v>306</v>
      </c>
      <c r="C1" s="57" t="s">
        <v>307</v>
      </c>
      <c r="D1" s="57" t="s">
        <v>308</v>
      </c>
    </row>
    <row r="2" spans="1:4" s="56" customFormat="1" ht="5.25" customHeight="1" x14ac:dyDescent="0.25">
      <c r="A2" s="58"/>
      <c r="B2" s="58"/>
      <c r="C2" s="58"/>
      <c r="D2" s="58"/>
    </row>
    <row r="3" spans="1:4" ht="21" x14ac:dyDescent="0.35">
      <c r="A3" s="59">
        <v>2020</v>
      </c>
      <c r="B3" s="61">
        <v>-2.3199999999999998</v>
      </c>
      <c r="C3" s="60">
        <v>57571.06</v>
      </c>
      <c r="D3" s="59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86"/>
  <sheetViews>
    <sheetView topLeftCell="A60" workbookViewId="0">
      <selection activeCell="M19" sqref="M19"/>
    </sheetView>
  </sheetViews>
  <sheetFormatPr defaultRowHeight="15" x14ac:dyDescent="0.25"/>
  <cols>
    <col min="1" max="1" width="9.140625" style="104"/>
    <col min="2" max="2" width="43.42578125" bestFit="1" customWidth="1"/>
    <col min="3" max="3" width="18.7109375" bestFit="1" customWidth="1"/>
    <col min="4" max="6" width="18.7109375" customWidth="1"/>
    <col min="7" max="7" width="17.42578125" bestFit="1" customWidth="1"/>
    <col min="9" max="9" width="11.7109375" bestFit="1" customWidth="1"/>
    <col min="10" max="10" width="11.7109375" style="4" bestFit="1" customWidth="1"/>
    <col min="11" max="11" width="18.5703125" style="4" bestFit="1" customWidth="1"/>
  </cols>
  <sheetData>
    <row r="1" spans="1:39" ht="25.5" customHeight="1" x14ac:dyDescent="0.25">
      <c r="A1" s="107" t="s">
        <v>400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39" ht="16.5" customHeight="1" x14ac:dyDescent="0.25">
      <c r="A2" s="104" t="s">
        <v>48</v>
      </c>
      <c r="B2" s="11" t="s">
        <v>0</v>
      </c>
      <c r="C2" s="11" t="s">
        <v>1</v>
      </c>
      <c r="D2" s="14" t="s">
        <v>197</v>
      </c>
      <c r="E2" s="14" t="s">
        <v>177</v>
      </c>
      <c r="F2" s="11" t="s">
        <v>115</v>
      </c>
      <c r="G2" s="11" t="s">
        <v>4</v>
      </c>
      <c r="H2" s="11" t="s">
        <v>114</v>
      </c>
      <c r="I2" s="1"/>
      <c r="J2" s="5" t="s">
        <v>405</v>
      </c>
      <c r="K2" s="5"/>
    </row>
    <row r="3" spans="1:39" ht="9" customHeight="1" x14ac:dyDescent="0.25">
      <c r="B3" s="2"/>
      <c r="C3" s="2"/>
      <c r="D3" s="2"/>
      <c r="E3" s="2"/>
      <c r="F3" s="2"/>
      <c r="G3" s="2"/>
      <c r="H3" s="2"/>
      <c r="I3" s="2"/>
      <c r="J3" s="71"/>
      <c r="K3" s="71"/>
    </row>
    <row r="4" spans="1:39" ht="16.5" customHeight="1" x14ac:dyDescent="0.25">
      <c r="A4" s="98">
        <v>1</v>
      </c>
      <c r="B4" s="99" t="s">
        <v>92</v>
      </c>
      <c r="C4" s="100" t="s">
        <v>401</v>
      </c>
      <c r="D4" s="101">
        <v>796.8</v>
      </c>
      <c r="E4" s="102">
        <v>44936</v>
      </c>
      <c r="F4" s="102">
        <f t="shared" ref="F4" si="0">E4+30</f>
        <v>44966</v>
      </c>
      <c r="G4" s="102">
        <v>44967</v>
      </c>
      <c r="H4" s="103">
        <f t="shared" ref="H4" si="1">G4-F4</f>
        <v>1</v>
      </c>
      <c r="I4" s="103">
        <f t="shared" ref="I4" si="2">H4*D4</f>
        <v>796.8</v>
      </c>
      <c r="J4" s="98" t="s">
        <v>408</v>
      </c>
      <c r="K4" s="98"/>
      <c r="M4" s="12"/>
    </row>
    <row r="5" spans="1:39" x14ac:dyDescent="0.25">
      <c r="A5" s="98">
        <v>2</v>
      </c>
      <c r="B5" s="99" t="s">
        <v>398</v>
      </c>
      <c r="C5" s="100" t="s">
        <v>402</v>
      </c>
      <c r="D5" s="101">
        <v>6900</v>
      </c>
      <c r="E5" s="102">
        <v>44943</v>
      </c>
      <c r="F5" s="102">
        <f t="shared" ref="F5:F71" si="3">E5+30</f>
        <v>44973</v>
      </c>
      <c r="G5" s="102">
        <v>45002</v>
      </c>
      <c r="H5" s="103">
        <f t="shared" ref="H5:H8" si="4">G5-F5</f>
        <v>29</v>
      </c>
      <c r="I5" s="103">
        <f t="shared" ref="I5:I21" si="5">H5*D5</f>
        <v>200100</v>
      </c>
      <c r="J5" s="98" t="s">
        <v>407</v>
      </c>
      <c r="K5" s="98"/>
      <c r="M5" s="12"/>
    </row>
    <row r="6" spans="1:39" x14ac:dyDescent="0.25">
      <c r="A6" s="98">
        <v>3</v>
      </c>
      <c r="B6" s="99" t="s">
        <v>403</v>
      </c>
      <c r="C6" s="100" t="s">
        <v>404</v>
      </c>
      <c r="D6" s="101">
        <v>235</v>
      </c>
      <c r="E6" s="102">
        <v>44923</v>
      </c>
      <c r="F6" s="102">
        <f t="shared" si="3"/>
        <v>44953</v>
      </c>
      <c r="G6" s="102">
        <v>44953</v>
      </c>
      <c r="H6" s="103">
        <f t="shared" si="4"/>
        <v>0</v>
      </c>
      <c r="I6" s="103">
        <f t="shared" si="5"/>
        <v>0</v>
      </c>
      <c r="J6" s="98" t="s">
        <v>406</v>
      </c>
      <c r="K6" s="98"/>
      <c r="M6" s="12"/>
    </row>
    <row r="7" spans="1:39" x14ac:dyDescent="0.25">
      <c r="A7" s="98">
        <v>4</v>
      </c>
      <c r="B7" s="99" t="s">
        <v>403</v>
      </c>
      <c r="C7" s="100" t="s">
        <v>409</v>
      </c>
      <c r="D7" s="101">
        <v>235</v>
      </c>
      <c r="E7" s="102">
        <v>44926</v>
      </c>
      <c r="F7" s="102">
        <f t="shared" si="3"/>
        <v>44956</v>
      </c>
      <c r="G7" s="102">
        <v>44953</v>
      </c>
      <c r="H7" s="103">
        <f t="shared" si="4"/>
        <v>-3</v>
      </c>
      <c r="I7" s="103">
        <f t="shared" si="5"/>
        <v>-705</v>
      </c>
      <c r="J7" s="98" t="s">
        <v>406</v>
      </c>
      <c r="K7" s="98"/>
      <c r="M7" s="12"/>
    </row>
    <row r="8" spans="1:39" x14ac:dyDescent="0.25">
      <c r="A8" s="98">
        <v>5</v>
      </c>
      <c r="B8" s="99" t="s">
        <v>382</v>
      </c>
      <c r="C8" s="100" t="s">
        <v>410</v>
      </c>
      <c r="D8" s="101">
        <v>103.88</v>
      </c>
      <c r="E8" s="102">
        <v>44950</v>
      </c>
      <c r="F8" s="102">
        <f t="shared" ref="F8" si="6">E8+30</f>
        <v>44980</v>
      </c>
      <c r="G8" s="102">
        <v>44967</v>
      </c>
      <c r="H8" s="103">
        <f t="shared" si="4"/>
        <v>-13</v>
      </c>
      <c r="I8" s="103">
        <f t="shared" si="5"/>
        <v>-1350.44</v>
      </c>
      <c r="J8" s="98" t="s">
        <v>411</v>
      </c>
      <c r="K8" s="98"/>
      <c r="M8" s="12"/>
    </row>
    <row r="9" spans="1:39" x14ac:dyDescent="0.25">
      <c r="A9" s="98">
        <v>6</v>
      </c>
      <c r="B9" s="99" t="s">
        <v>361</v>
      </c>
      <c r="C9" s="100" t="s">
        <v>412</v>
      </c>
      <c r="D9" s="101">
        <v>171.56</v>
      </c>
      <c r="E9" s="102">
        <v>44951</v>
      </c>
      <c r="F9" s="102">
        <f t="shared" ref="F9:F10" si="7">E9+30</f>
        <v>44981</v>
      </c>
      <c r="G9" s="102">
        <v>44987</v>
      </c>
      <c r="H9" s="103">
        <f t="shared" ref="H9:H71" si="8">G9-F9</f>
        <v>6</v>
      </c>
      <c r="I9" s="103">
        <f t="shared" ref="I9:I10" si="9">H9*D9</f>
        <v>1029.3600000000001</v>
      </c>
      <c r="J9" s="98" t="s">
        <v>413</v>
      </c>
      <c r="K9" s="98"/>
      <c r="M9" s="12"/>
    </row>
    <row r="10" spans="1:39" x14ac:dyDescent="0.25">
      <c r="A10" s="98">
        <v>7</v>
      </c>
      <c r="B10" s="99" t="s">
        <v>414</v>
      </c>
      <c r="C10" s="100" t="s">
        <v>415</v>
      </c>
      <c r="D10" s="101">
        <v>1229.51</v>
      </c>
      <c r="E10" s="102">
        <v>44953</v>
      </c>
      <c r="F10" s="102">
        <f t="shared" si="7"/>
        <v>44983</v>
      </c>
      <c r="G10" s="102">
        <v>44959</v>
      </c>
      <c r="H10" s="103">
        <f t="shared" si="8"/>
        <v>-24</v>
      </c>
      <c r="I10" s="103">
        <f t="shared" si="9"/>
        <v>-29508.239999999998</v>
      </c>
      <c r="J10" s="98" t="s">
        <v>435</v>
      </c>
      <c r="K10" s="98" t="s">
        <v>503</v>
      </c>
      <c r="M10" s="12"/>
    </row>
    <row r="11" spans="1:39" x14ac:dyDescent="0.25">
      <c r="A11" s="98">
        <v>8</v>
      </c>
      <c r="B11" s="99" t="s">
        <v>41</v>
      </c>
      <c r="C11" s="100" t="s">
        <v>416</v>
      </c>
      <c r="D11" s="101">
        <v>29.45</v>
      </c>
      <c r="E11" s="102">
        <v>44957</v>
      </c>
      <c r="F11" s="102">
        <f t="shared" ref="F11" si="10">E11+30</f>
        <v>44987</v>
      </c>
      <c r="G11" s="102">
        <v>44957</v>
      </c>
      <c r="H11" s="103">
        <f t="shared" si="8"/>
        <v>-30</v>
      </c>
      <c r="I11" s="103">
        <f t="shared" si="5"/>
        <v>-883.5</v>
      </c>
      <c r="J11" s="98" t="s">
        <v>435</v>
      </c>
      <c r="K11" s="98" t="s">
        <v>417</v>
      </c>
      <c r="M11" s="12"/>
    </row>
    <row r="12" spans="1:39" x14ac:dyDescent="0.25">
      <c r="A12" s="98">
        <v>9</v>
      </c>
      <c r="B12" s="99" t="s">
        <v>11</v>
      </c>
      <c r="C12" s="100" t="s">
        <v>418</v>
      </c>
      <c r="D12" s="101">
        <v>3444.74</v>
      </c>
      <c r="E12" s="102">
        <v>44959</v>
      </c>
      <c r="F12" s="102">
        <f>E12+30</f>
        <v>44989</v>
      </c>
      <c r="G12" s="102">
        <v>44967</v>
      </c>
      <c r="H12" s="103">
        <f t="shared" si="8"/>
        <v>-22</v>
      </c>
      <c r="I12" s="103">
        <f t="shared" si="5"/>
        <v>-75784.28</v>
      </c>
      <c r="J12" s="98" t="s">
        <v>435</v>
      </c>
      <c r="K12" s="98" t="s">
        <v>504</v>
      </c>
      <c r="M12" s="12"/>
      <c r="Q12">
        <f>6700/82</f>
        <v>81.707317073170728</v>
      </c>
    </row>
    <row r="13" spans="1:39" x14ac:dyDescent="0.25">
      <c r="A13" s="98">
        <v>10</v>
      </c>
      <c r="B13" s="99" t="s">
        <v>285</v>
      </c>
      <c r="C13" s="100" t="s">
        <v>419</v>
      </c>
      <c r="D13" s="101">
        <v>1222.1099999999999</v>
      </c>
      <c r="E13" s="102">
        <v>44959</v>
      </c>
      <c r="F13" s="102">
        <f t="shared" ref="F13:F17" si="11">E13+30</f>
        <v>44989</v>
      </c>
      <c r="G13" s="102">
        <v>44967</v>
      </c>
      <c r="H13" s="103">
        <f t="shared" si="8"/>
        <v>-22</v>
      </c>
      <c r="I13" s="103">
        <f t="shared" si="5"/>
        <v>-26886.42</v>
      </c>
      <c r="J13" s="98" t="s">
        <v>435</v>
      </c>
      <c r="K13" s="98" t="s">
        <v>504</v>
      </c>
      <c r="M13" s="12"/>
    </row>
    <row r="14" spans="1:39" s="46" customFormat="1" x14ac:dyDescent="0.25">
      <c r="A14" s="98">
        <v>11</v>
      </c>
      <c r="B14" s="99" t="s">
        <v>420</v>
      </c>
      <c r="C14" s="100" t="s">
        <v>421</v>
      </c>
      <c r="D14" s="101">
        <v>1516.66</v>
      </c>
      <c r="E14" s="102">
        <v>44959</v>
      </c>
      <c r="F14" s="102">
        <f t="shared" si="11"/>
        <v>44989</v>
      </c>
      <c r="G14" s="102">
        <v>44967</v>
      </c>
      <c r="H14" s="103">
        <f t="shared" si="8"/>
        <v>-22</v>
      </c>
      <c r="I14" s="103">
        <f t="shared" si="5"/>
        <v>-33366.520000000004</v>
      </c>
      <c r="J14" s="98" t="s">
        <v>435</v>
      </c>
      <c r="K14" s="98" t="s">
        <v>504</v>
      </c>
      <c r="L14"/>
      <c r="M14" s="1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x14ac:dyDescent="0.25">
      <c r="A15" s="98">
        <v>12</v>
      </c>
      <c r="B15" s="99" t="s">
        <v>287</v>
      </c>
      <c r="C15" s="100" t="s">
        <v>421</v>
      </c>
      <c r="D15" s="101">
        <v>2568.86</v>
      </c>
      <c r="E15" s="102">
        <v>44967</v>
      </c>
      <c r="F15" s="102">
        <f t="shared" si="11"/>
        <v>44997</v>
      </c>
      <c r="G15" s="102">
        <v>44967</v>
      </c>
      <c r="H15" s="103">
        <f t="shared" si="8"/>
        <v>-30</v>
      </c>
      <c r="I15" s="103">
        <f>H15*D15</f>
        <v>-77065.8</v>
      </c>
      <c r="J15" s="98" t="s">
        <v>435</v>
      </c>
      <c r="K15" s="98" t="s">
        <v>504</v>
      </c>
      <c r="M15" s="12"/>
    </row>
    <row r="16" spans="1:39" x14ac:dyDescent="0.25">
      <c r="A16" s="98">
        <v>13</v>
      </c>
      <c r="B16" s="99" t="s">
        <v>287</v>
      </c>
      <c r="C16" s="100" t="s">
        <v>422</v>
      </c>
      <c r="D16" s="101">
        <v>1307.96</v>
      </c>
      <c r="E16" s="102">
        <v>44967</v>
      </c>
      <c r="F16" s="102">
        <f t="shared" si="11"/>
        <v>44997</v>
      </c>
      <c r="G16" s="102">
        <v>44967</v>
      </c>
      <c r="H16" s="103">
        <f t="shared" si="8"/>
        <v>-30</v>
      </c>
      <c r="I16" s="103">
        <f>H16*D16</f>
        <v>-39238.800000000003</v>
      </c>
      <c r="J16" s="98" t="s">
        <v>435</v>
      </c>
      <c r="K16" s="98" t="s">
        <v>504</v>
      </c>
      <c r="M16" s="12"/>
    </row>
    <row r="17" spans="1:13" x14ac:dyDescent="0.25">
      <c r="A17" s="98">
        <v>14</v>
      </c>
      <c r="B17" s="99" t="s">
        <v>423</v>
      </c>
      <c r="C17" s="100" t="s">
        <v>424</v>
      </c>
      <c r="D17" s="101">
        <v>350</v>
      </c>
      <c r="E17" s="102">
        <v>44938</v>
      </c>
      <c r="F17" s="102">
        <f t="shared" si="11"/>
        <v>44968</v>
      </c>
      <c r="G17" s="102">
        <v>44999</v>
      </c>
      <c r="H17" s="103">
        <f t="shared" si="8"/>
        <v>31</v>
      </c>
      <c r="I17" s="103">
        <f>H17*D17</f>
        <v>10850</v>
      </c>
      <c r="J17" s="98" t="s">
        <v>425</v>
      </c>
      <c r="K17" s="98"/>
      <c r="M17" s="12"/>
    </row>
    <row r="18" spans="1:13" x14ac:dyDescent="0.25">
      <c r="A18" s="98">
        <v>15</v>
      </c>
      <c r="B18" s="99" t="s">
        <v>423</v>
      </c>
      <c r="C18" s="100" t="s">
        <v>426</v>
      </c>
      <c r="D18" s="101">
        <v>874</v>
      </c>
      <c r="E18" s="102">
        <v>44938</v>
      </c>
      <c r="F18" s="102">
        <f t="shared" ref="F18:F21" si="12">E18+30</f>
        <v>44968</v>
      </c>
      <c r="G18" s="102">
        <v>44999</v>
      </c>
      <c r="H18" s="103">
        <f t="shared" si="8"/>
        <v>31</v>
      </c>
      <c r="I18" s="103">
        <f t="shared" si="5"/>
        <v>27094</v>
      </c>
      <c r="J18" s="98" t="s">
        <v>425</v>
      </c>
      <c r="K18" s="98"/>
      <c r="M18" s="12"/>
    </row>
    <row r="19" spans="1:13" x14ac:dyDescent="0.25">
      <c r="A19" s="98">
        <v>16</v>
      </c>
      <c r="B19" s="99" t="s">
        <v>270</v>
      </c>
      <c r="C19" s="100" t="s">
        <v>427</v>
      </c>
      <c r="D19" s="101">
        <v>1300</v>
      </c>
      <c r="E19" s="102">
        <v>44967</v>
      </c>
      <c r="F19" s="102">
        <f t="shared" si="12"/>
        <v>44997</v>
      </c>
      <c r="G19" s="102">
        <v>45000</v>
      </c>
      <c r="H19" s="103">
        <f t="shared" si="8"/>
        <v>3</v>
      </c>
      <c r="I19" s="103">
        <f t="shared" si="5"/>
        <v>3900</v>
      </c>
      <c r="J19" s="98" t="s">
        <v>428</v>
      </c>
      <c r="K19" s="98"/>
      <c r="M19" s="12"/>
    </row>
    <row r="20" spans="1:13" x14ac:dyDescent="0.25">
      <c r="A20" s="98">
        <v>17</v>
      </c>
      <c r="B20" s="99" t="s">
        <v>423</v>
      </c>
      <c r="C20" s="100" t="s">
        <v>429</v>
      </c>
      <c r="D20" s="101">
        <v>642.6</v>
      </c>
      <c r="E20" s="102">
        <v>44970</v>
      </c>
      <c r="F20" s="102">
        <f t="shared" si="12"/>
        <v>45000</v>
      </c>
      <c r="G20" s="102">
        <v>45022</v>
      </c>
      <c r="H20" s="103">
        <f t="shared" si="8"/>
        <v>22</v>
      </c>
      <c r="I20" s="103">
        <f t="shared" si="5"/>
        <v>14137.2</v>
      </c>
      <c r="J20" s="98" t="s">
        <v>425</v>
      </c>
      <c r="K20" s="98"/>
      <c r="M20" s="12"/>
    </row>
    <row r="21" spans="1:13" x14ac:dyDescent="0.25">
      <c r="A21" s="98">
        <v>18</v>
      </c>
      <c r="B21" s="99" t="s">
        <v>423</v>
      </c>
      <c r="C21" s="100" t="s">
        <v>430</v>
      </c>
      <c r="D21" s="101">
        <v>180</v>
      </c>
      <c r="E21" s="102">
        <v>44973</v>
      </c>
      <c r="F21" s="102">
        <f t="shared" si="12"/>
        <v>45003</v>
      </c>
      <c r="G21" s="102">
        <v>44999</v>
      </c>
      <c r="H21" s="103">
        <f t="shared" si="8"/>
        <v>-4</v>
      </c>
      <c r="I21" s="103">
        <f t="shared" si="5"/>
        <v>-720</v>
      </c>
      <c r="J21" s="98" t="s">
        <v>425</v>
      </c>
      <c r="K21" s="98"/>
      <c r="M21" s="12"/>
    </row>
    <row r="22" spans="1:13" x14ac:dyDescent="0.25">
      <c r="A22" s="98">
        <v>19</v>
      </c>
      <c r="B22" s="99" t="s">
        <v>382</v>
      </c>
      <c r="C22" s="100" t="s">
        <v>431</v>
      </c>
      <c r="D22" s="101">
        <v>259.07</v>
      </c>
      <c r="E22" s="102">
        <v>44974</v>
      </c>
      <c r="F22" s="102">
        <f t="shared" si="3"/>
        <v>45004</v>
      </c>
      <c r="G22" s="102">
        <v>44981</v>
      </c>
      <c r="H22" s="103">
        <f t="shared" si="8"/>
        <v>-23</v>
      </c>
      <c r="I22" s="103">
        <f>H22*D22</f>
        <v>-5958.61</v>
      </c>
      <c r="J22" s="98" t="s">
        <v>411</v>
      </c>
      <c r="K22" s="98"/>
      <c r="M22" s="12"/>
    </row>
    <row r="23" spans="1:13" x14ac:dyDescent="0.25">
      <c r="A23" s="98">
        <v>20</v>
      </c>
      <c r="B23" s="99" t="s">
        <v>403</v>
      </c>
      <c r="C23" s="100" t="s">
        <v>432</v>
      </c>
      <c r="D23" s="101">
        <v>235</v>
      </c>
      <c r="E23" s="102">
        <v>44957</v>
      </c>
      <c r="F23" s="102">
        <f t="shared" si="3"/>
        <v>44987</v>
      </c>
      <c r="G23" s="102">
        <v>44987</v>
      </c>
      <c r="H23" s="103">
        <f t="shared" si="8"/>
        <v>0</v>
      </c>
      <c r="I23" s="103">
        <f>H23*D23</f>
        <v>0</v>
      </c>
      <c r="J23" s="98" t="s">
        <v>406</v>
      </c>
      <c r="K23" s="98"/>
      <c r="M23" s="12"/>
    </row>
    <row r="24" spans="1:13" x14ac:dyDescent="0.25">
      <c r="A24" s="98">
        <v>21</v>
      </c>
      <c r="B24" s="99" t="s">
        <v>433</v>
      </c>
      <c r="C24" s="100" t="s">
        <v>434</v>
      </c>
      <c r="D24" s="101">
        <v>22.8</v>
      </c>
      <c r="E24" s="102">
        <v>44985</v>
      </c>
      <c r="F24" s="102">
        <f t="shared" si="3"/>
        <v>45015</v>
      </c>
      <c r="G24" s="102">
        <v>44998</v>
      </c>
      <c r="H24" s="103">
        <f t="shared" si="8"/>
        <v>-17</v>
      </c>
      <c r="I24" s="103">
        <f t="shared" ref="I24:I79" si="13">H24*D24</f>
        <v>-387.6</v>
      </c>
      <c r="J24" s="98" t="s">
        <v>435</v>
      </c>
      <c r="K24" s="98" t="s">
        <v>417</v>
      </c>
      <c r="M24" s="12"/>
    </row>
    <row r="25" spans="1:13" x14ac:dyDescent="0.25">
      <c r="A25" s="98">
        <v>22</v>
      </c>
      <c r="B25" s="99" t="s">
        <v>382</v>
      </c>
      <c r="C25" s="100" t="s">
        <v>436</v>
      </c>
      <c r="D25" s="101">
        <v>284.11</v>
      </c>
      <c r="E25" s="102">
        <v>45000</v>
      </c>
      <c r="F25" s="102">
        <f t="shared" si="3"/>
        <v>45030</v>
      </c>
      <c r="G25" s="102">
        <v>45015</v>
      </c>
      <c r="H25" s="103">
        <f t="shared" si="8"/>
        <v>-15</v>
      </c>
      <c r="I25" s="103">
        <f t="shared" si="13"/>
        <v>-4261.6500000000005</v>
      </c>
      <c r="J25" s="98" t="s">
        <v>411</v>
      </c>
      <c r="K25" s="98"/>
      <c r="M25" s="12"/>
    </row>
    <row r="26" spans="1:13" x14ac:dyDescent="0.25">
      <c r="A26" s="98">
        <v>23</v>
      </c>
      <c r="B26" s="103" t="s">
        <v>47</v>
      </c>
      <c r="C26" s="100" t="s">
        <v>437</v>
      </c>
      <c r="D26" s="101">
        <v>63.11</v>
      </c>
      <c r="E26" s="102">
        <v>45002</v>
      </c>
      <c r="F26" s="102">
        <f t="shared" si="3"/>
        <v>45032</v>
      </c>
      <c r="G26" s="102">
        <v>45006</v>
      </c>
      <c r="H26" s="103">
        <f t="shared" si="8"/>
        <v>-26</v>
      </c>
      <c r="I26" s="103">
        <f t="shared" si="13"/>
        <v>-1640.86</v>
      </c>
      <c r="J26" s="98" t="s">
        <v>435</v>
      </c>
      <c r="K26" s="98" t="s">
        <v>417</v>
      </c>
      <c r="M26" s="12"/>
    </row>
    <row r="27" spans="1:13" x14ac:dyDescent="0.25">
      <c r="A27" s="98">
        <v>24</v>
      </c>
      <c r="B27" s="99" t="s">
        <v>403</v>
      </c>
      <c r="C27" s="100" t="s">
        <v>438</v>
      </c>
      <c r="D27" s="101">
        <v>235</v>
      </c>
      <c r="E27" s="102">
        <v>45000</v>
      </c>
      <c r="F27" s="102">
        <f t="shared" si="3"/>
        <v>45030</v>
      </c>
      <c r="G27" s="102">
        <v>45022</v>
      </c>
      <c r="H27" s="103">
        <f t="shared" si="8"/>
        <v>-8</v>
      </c>
      <c r="I27" s="103">
        <f t="shared" si="13"/>
        <v>-1880</v>
      </c>
      <c r="J27" s="98" t="s">
        <v>406</v>
      </c>
      <c r="K27" s="98"/>
      <c r="M27" s="12"/>
    </row>
    <row r="28" spans="1:13" x14ac:dyDescent="0.25">
      <c r="A28" s="98">
        <v>25</v>
      </c>
      <c r="B28" s="72" t="s">
        <v>47</v>
      </c>
      <c r="C28" s="73" t="s">
        <v>437</v>
      </c>
      <c r="D28" s="74">
        <v>63.11</v>
      </c>
      <c r="E28" s="75">
        <v>45002</v>
      </c>
      <c r="F28" s="76">
        <f t="shared" si="3"/>
        <v>45032</v>
      </c>
      <c r="G28" s="76"/>
      <c r="H28" s="77"/>
      <c r="I28" s="77">
        <f t="shared" si="13"/>
        <v>0</v>
      </c>
      <c r="J28" s="78"/>
      <c r="K28" s="78" t="s">
        <v>439</v>
      </c>
      <c r="M28" s="12"/>
    </row>
    <row r="29" spans="1:13" x14ac:dyDescent="0.25">
      <c r="A29" s="98">
        <v>26</v>
      </c>
      <c r="B29" s="72" t="s">
        <v>47</v>
      </c>
      <c r="C29" s="73" t="s">
        <v>437</v>
      </c>
      <c r="D29" s="74">
        <v>-63.11</v>
      </c>
      <c r="E29" s="75">
        <v>45002</v>
      </c>
      <c r="F29" s="76">
        <f t="shared" si="3"/>
        <v>45032</v>
      </c>
      <c r="G29" s="76"/>
      <c r="H29" s="77"/>
      <c r="I29" s="77">
        <f t="shared" si="13"/>
        <v>0</v>
      </c>
      <c r="J29" s="78"/>
      <c r="K29" s="78" t="s">
        <v>440</v>
      </c>
      <c r="M29" s="12"/>
    </row>
    <row r="30" spans="1:13" x14ac:dyDescent="0.25">
      <c r="A30" s="98">
        <v>27</v>
      </c>
      <c r="B30" s="99" t="s">
        <v>403</v>
      </c>
      <c r="C30" s="100" t="s">
        <v>441</v>
      </c>
      <c r="D30" s="101">
        <v>235</v>
      </c>
      <c r="E30" s="102">
        <v>45023</v>
      </c>
      <c r="F30" s="102">
        <f>E30+30</f>
        <v>45053</v>
      </c>
      <c r="G30" s="102">
        <v>45061</v>
      </c>
      <c r="H30" s="103">
        <f t="shared" si="8"/>
        <v>8</v>
      </c>
      <c r="I30" s="103">
        <f t="shared" si="13"/>
        <v>1880</v>
      </c>
      <c r="J30" s="98" t="s">
        <v>406</v>
      </c>
      <c r="K30" s="98"/>
      <c r="M30" s="12"/>
    </row>
    <row r="31" spans="1:13" x14ac:dyDescent="0.25">
      <c r="A31" s="98">
        <v>28</v>
      </c>
      <c r="B31" s="103" t="s">
        <v>59</v>
      </c>
      <c r="C31" s="100" t="s">
        <v>442</v>
      </c>
      <c r="D31" s="101">
        <v>1378</v>
      </c>
      <c r="E31" s="102">
        <v>45033</v>
      </c>
      <c r="F31" s="102">
        <f t="shared" ref="F31:F32" si="14">E31+30</f>
        <v>45063</v>
      </c>
      <c r="G31" s="102">
        <v>45033</v>
      </c>
      <c r="H31" s="103">
        <f t="shared" si="8"/>
        <v>-30</v>
      </c>
      <c r="I31" s="103">
        <f t="shared" si="13"/>
        <v>-41340</v>
      </c>
      <c r="J31" s="103" t="s">
        <v>488</v>
      </c>
      <c r="K31" s="98"/>
      <c r="M31" s="12"/>
    </row>
    <row r="32" spans="1:13" x14ac:dyDescent="0.25">
      <c r="A32" s="98">
        <v>29</v>
      </c>
      <c r="B32" s="99" t="s">
        <v>361</v>
      </c>
      <c r="C32" s="100" t="s">
        <v>443</v>
      </c>
      <c r="D32" s="101">
        <v>171.56</v>
      </c>
      <c r="E32" s="102">
        <v>45036</v>
      </c>
      <c r="F32" s="102">
        <f t="shared" si="14"/>
        <v>45066</v>
      </c>
      <c r="G32" s="102">
        <v>45058</v>
      </c>
      <c r="H32" s="103">
        <f t="shared" si="8"/>
        <v>-8</v>
      </c>
      <c r="I32" s="103">
        <f t="shared" si="13"/>
        <v>-1372.48</v>
      </c>
      <c r="J32" s="98" t="s">
        <v>413</v>
      </c>
      <c r="K32" s="98"/>
      <c r="M32" s="12"/>
    </row>
    <row r="33" spans="1:13" x14ac:dyDescent="0.25">
      <c r="A33" s="98">
        <v>30</v>
      </c>
      <c r="B33" s="99" t="s">
        <v>382</v>
      </c>
      <c r="C33" s="100" t="s">
        <v>444</v>
      </c>
      <c r="D33" s="101">
        <v>203.03</v>
      </c>
      <c r="E33" s="102">
        <v>45034</v>
      </c>
      <c r="F33" s="102">
        <f t="shared" si="3"/>
        <v>45064</v>
      </c>
      <c r="G33" s="102">
        <v>45058</v>
      </c>
      <c r="H33" s="103">
        <f t="shared" si="8"/>
        <v>-6</v>
      </c>
      <c r="I33" s="103">
        <f t="shared" si="13"/>
        <v>-1218.18</v>
      </c>
      <c r="J33" s="98" t="s">
        <v>411</v>
      </c>
      <c r="K33" s="98"/>
      <c r="M33" s="12"/>
    </row>
    <row r="34" spans="1:13" x14ac:dyDescent="0.25">
      <c r="A34" s="98">
        <v>31</v>
      </c>
      <c r="B34" s="79" t="s">
        <v>403</v>
      </c>
      <c r="C34" s="80" t="s">
        <v>445</v>
      </c>
      <c r="D34" s="81">
        <v>350</v>
      </c>
      <c r="E34" s="82">
        <v>45045</v>
      </c>
      <c r="F34" s="82">
        <f t="shared" si="3"/>
        <v>45075</v>
      </c>
      <c r="G34" s="82"/>
      <c r="H34" s="84"/>
      <c r="I34" s="84">
        <f t="shared" si="13"/>
        <v>0</v>
      </c>
      <c r="J34" s="85"/>
      <c r="K34" s="85"/>
      <c r="M34" s="12"/>
    </row>
    <row r="35" spans="1:13" x14ac:dyDescent="0.25">
      <c r="A35" s="98">
        <v>32</v>
      </c>
      <c r="B35" s="99" t="s">
        <v>403</v>
      </c>
      <c r="C35" s="100" t="s">
        <v>446</v>
      </c>
      <c r="D35" s="101">
        <v>235</v>
      </c>
      <c r="E35" s="102">
        <v>45046</v>
      </c>
      <c r="F35" s="102">
        <f t="shared" si="3"/>
        <v>45076</v>
      </c>
      <c r="G35" s="102">
        <v>45061</v>
      </c>
      <c r="H35" s="103">
        <f t="shared" si="8"/>
        <v>-15</v>
      </c>
      <c r="I35" s="103">
        <f t="shared" si="13"/>
        <v>-3525</v>
      </c>
      <c r="J35" s="98" t="s">
        <v>406</v>
      </c>
      <c r="K35" s="98"/>
      <c r="M35" s="12"/>
    </row>
    <row r="36" spans="1:13" x14ac:dyDescent="0.25">
      <c r="A36" s="98">
        <v>33</v>
      </c>
      <c r="B36" s="79" t="s">
        <v>403</v>
      </c>
      <c r="C36" s="80" t="s">
        <v>447</v>
      </c>
      <c r="D36" s="81">
        <v>-350</v>
      </c>
      <c r="E36" s="82">
        <v>45046</v>
      </c>
      <c r="F36" s="82">
        <f t="shared" si="3"/>
        <v>45076</v>
      </c>
      <c r="G36" s="82"/>
      <c r="H36" s="84"/>
      <c r="I36" s="84">
        <f t="shared" si="13"/>
        <v>0</v>
      </c>
      <c r="J36" s="83"/>
      <c r="K36" s="83"/>
      <c r="M36" s="12"/>
    </row>
    <row r="37" spans="1:13" x14ac:dyDescent="0.25">
      <c r="A37" s="98">
        <v>34</v>
      </c>
      <c r="B37" s="99" t="s">
        <v>403</v>
      </c>
      <c r="C37" s="100" t="s">
        <v>448</v>
      </c>
      <c r="D37" s="101">
        <v>350</v>
      </c>
      <c r="E37" s="102">
        <v>45061</v>
      </c>
      <c r="F37" s="102">
        <f t="shared" si="3"/>
        <v>45091</v>
      </c>
      <c r="G37" s="102">
        <v>45104</v>
      </c>
      <c r="H37" s="103">
        <f t="shared" si="8"/>
        <v>13</v>
      </c>
      <c r="I37" s="103">
        <f t="shared" si="13"/>
        <v>4550</v>
      </c>
      <c r="J37" s="98" t="s">
        <v>406</v>
      </c>
      <c r="K37" s="98"/>
      <c r="M37" s="12"/>
    </row>
    <row r="38" spans="1:13" x14ac:dyDescent="0.25">
      <c r="A38" s="98">
        <v>35</v>
      </c>
      <c r="B38" s="86" t="s">
        <v>449</v>
      </c>
      <c r="C38" s="87" t="s">
        <v>450</v>
      </c>
      <c r="D38" s="88">
        <v>1317</v>
      </c>
      <c r="E38" s="89">
        <v>45063</v>
      </c>
      <c r="F38" s="89">
        <f t="shared" si="3"/>
        <v>45093</v>
      </c>
      <c r="G38" s="89"/>
      <c r="H38" s="90"/>
      <c r="I38" s="90">
        <f t="shared" si="13"/>
        <v>0</v>
      </c>
      <c r="J38" s="67"/>
      <c r="K38" s="67"/>
      <c r="M38" s="12"/>
    </row>
    <row r="39" spans="1:13" x14ac:dyDescent="0.25">
      <c r="A39" s="98">
        <v>36</v>
      </c>
      <c r="B39" s="86" t="s">
        <v>449</v>
      </c>
      <c r="C39" s="87" t="s">
        <v>451</v>
      </c>
      <c r="D39" s="88">
        <v>-1317</v>
      </c>
      <c r="E39" s="89">
        <v>45068</v>
      </c>
      <c r="F39" s="89">
        <f t="shared" si="3"/>
        <v>45098</v>
      </c>
      <c r="G39" s="89"/>
      <c r="H39" s="90"/>
      <c r="I39" s="90">
        <f t="shared" si="13"/>
        <v>0</v>
      </c>
      <c r="J39" s="67"/>
      <c r="K39" s="33"/>
      <c r="M39" s="12"/>
    </row>
    <row r="40" spans="1:13" x14ac:dyDescent="0.25">
      <c r="A40" s="98">
        <v>37</v>
      </c>
      <c r="B40" s="99" t="s">
        <v>449</v>
      </c>
      <c r="C40" s="100" t="s">
        <v>452</v>
      </c>
      <c r="D40" s="101">
        <v>264.22000000000003</v>
      </c>
      <c r="E40" s="102">
        <v>45068</v>
      </c>
      <c r="F40" s="102">
        <f t="shared" si="3"/>
        <v>45098</v>
      </c>
      <c r="G40" s="102">
        <v>45084</v>
      </c>
      <c r="H40" s="103">
        <f t="shared" si="8"/>
        <v>-14</v>
      </c>
      <c r="I40" s="103">
        <f t="shared" si="13"/>
        <v>-3699.0800000000004</v>
      </c>
      <c r="J40" s="98" t="s">
        <v>505</v>
      </c>
      <c r="K40" s="98"/>
      <c r="M40" s="12"/>
    </row>
    <row r="41" spans="1:13" x14ac:dyDescent="0.25">
      <c r="A41" s="98">
        <v>38</v>
      </c>
      <c r="B41" s="99" t="s">
        <v>382</v>
      </c>
      <c r="C41" s="100" t="s">
        <v>453</v>
      </c>
      <c r="D41" s="101">
        <v>141.76</v>
      </c>
      <c r="E41" s="102">
        <v>45064</v>
      </c>
      <c r="F41" s="102">
        <f t="shared" si="3"/>
        <v>45094</v>
      </c>
      <c r="G41" s="102">
        <v>45084</v>
      </c>
      <c r="H41" s="103">
        <f t="shared" si="8"/>
        <v>-10</v>
      </c>
      <c r="I41" s="103">
        <f t="shared" si="13"/>
        <v>-1417.6</v>
      </c>
      <c r="J41" s="98" t="s">
        <v>411</v>
      </c>
      <c r="K41" s="98"/>
      <c r="M41" s="12"/>
    </row>
    <row r="42" spans="1:13" x14ac:dyDescent="0.25">
      <c r="A42" s="98">
        <v>39</v>
      </c>
      <c r="B42" s="99" t="s">
        <v>7</v>
      </c>
      <c r="C42" s="100" t="s">
        <v>454</v>
      </c>
      <c r="D42" s="101">
        <v>277</v>
      </c>
      <c r="E42" s="102">
        <v>45062</v>
      </c>
      <c r="F42" s="102">
        <f t="shared" si="3"/>
        <v>45092</v>
      </c>
      <c r="G42" s="102">
        <v>45070</v>
      </c>
      <c r="H42" s="103">
        <f t="shared" si="8"/>
        <v>-22</v>
      </c>
      <c r="I42" s="103">
        <f t="shared" si="13"/>
        <v>-6094</v>
      </c>
      <c r="J42" s="98"/>
      <c r="K42" s="98"/>
      <c r="M42" s="12"/>
    </row>
    <row r="43" spans="1:13" x14ac:dyDescent="0.25">
      <c r="A43" s="98">
        <v>40</v>
      </c>
      <c r="B43" s="91" t="s">
        <v>455</v>
      </c>
      <c r="C43" s="92" t="s">
        <v>456</v>
      </c>
      <c r="D43" s="93">
        <v>1600</v>
      </c>
      <c r="E43" s="94">
        <v>45076</v>
      </c>
      <c r="F43" s="94">
        <f t="shared" si="3"/>
        <v>45106</v>
      </c>
      <c r="G43" s="94"/>
      <c r="H43" s="96"/>
      <c r="I43" s="96">
        <f t="shared" si="13"/>
        <v>0</v>
      </c>
      <c r="J43" s="95"/>
      <c r="K43" s="97"/>
      <c r="M43" s="12"/>
    </row>
    <row r="44" spans="1:13" x14ac:dyDescent="0.25">
      <c r="A44" s="98">
        <v>41</v>
      </c>
      <c r="B44" s="103" t="s">
        <v>9</v>
      </c>
      <c r="C44" s="100" t="s">
        <v>457</v>
      </c>
      <c r="D44" s="101">
        <v>47.98</v>
      </c>
      <c r="E44" s="102">
        <v>45077</v>
      </c>
      <c r="F44" s="102">
        <f t="shared" si="3"/>
        <v>45107</v>
      </c>
      <c r="G44" s="102">
        <v>45085</v>
      </c>
      <c r="H44" s="103">
        <f t="shared" si="8"/>
        <v>-22</v>
      </c>
      <c r="I44" s="103">
        <f t="shared" si="13"/>
        <v>-1055.56</v>
      </c>
      <c r="J44" s="98" t="s">
        <v>435</v>
      </c>
      <c r="K44" s="98" t="s">
        <v>417</v>
      </c>
      <c r="M44" s="12"/>
    </row>
    <row r="45" spans="1:13" x14ac:dyDescent="0.25">
      <c r="A45" s="98">
        <v>42</v>
      </c>
      <c r="B45" s="99" t="s">
        <v>433</v>
      </c>
      <c r="C45" s="100" t="s">
        <v>458</v>
      </c>
      <c r="D45" s="101">
        <v>18.21</v>
      </c>
      <c r="E45" s="102">
        <v>45077</v>
      </c>
      <c r="F45" s="102">
        <f t="shared" si="3"/>
        <v>45107</v>
      </c>
      <c r="G45" s="102">
        <v>45085</v>
      </c>
      <c r="H45" s="103">
        <f t="shared" si="8"/>
        <v>-22</v>
      </c>
      <c r="I45" s="103">
        <f>H45*D45</f>
        <v>-400.62</v>
      </c>
      <c r="J45" s="98" t="s">
        <v>435</v>
      </c>
      <c r="K45" s="98" t="s">
        <v>417</v>
      </c>
      <c r="M45" s="12"/>
    </row>
    <row r="46" spans="1:13" x14ac:dyDescent="0.25">
      <c r="A46" s="98">
        <v>43</v>
      </c>
      <c r="B46" s="99" t="s">
        <v>403</v>
      </c>
      <c r="C46" s="100" t="s">
        <v>459</v>
      </c>
      <c r="D46" s="101">
        <v>235</v>
      </c>
      <c r="E46" s="102">
        <v>45077</v>
      </c>
      <c r="F46" s="102">
        <f t="shared" si="3"/>
        <v>45107</v>
      </c>
      <c r="G46" s="102">
        <v>45121</v>
      </c>
      <c r="H46" s="103">
        <f t="shared" si="8"/>
        <v>14</v>
      </c>
      <c r="I46" s="103">
        <f t="shared" ref="I46:I47" si="15">H46*D46</f>
        <v>3290</v>
      </c>
      <c r="J46" s="98" t="s">
        <v>406</v>
      </c>
      <c r="K46" s="98"/>
      <c r="M46" s="12"/>
    </row>
    <row r="47" spans="1:13" x14ac:dyDescent="0.25">
      <c r="A47" s="98">
        <v>44</v>
      </c>
      <c r="B47" s="103" t="s">
        <v>460</v>
      </c>
      <c r="C47" s="100" t="s">
        <v>461</v>
      </c>
      <c r="D47" s="101">
        <v>2736.3</v>
      </c>
      <c r="E47" s="102">
        <v>45086</v>
      </c>
      <c r="F47" s="102">
        <f t="shared" si="3"/>
        <v>45116</v>
      </c>
      <c r="G47" s="102">
        <v>45096</v>
      </c>
      <c r="H47" s="103">
        <f t="shared" si="8"/>
        <v>-20</v>
      </c>
      <c r="I47" s="103">
        <f t="shared" si="15"/>
        <v>-54726</v>
      </c>
      <c r="J47" s="98"/>
      <c r="K47" s="98" t="s">
        <v>506</v>
      </c>
      <c r="M47" s="12"/>
    </row>
    <row r="48" spans="1:13" x14ac:dyDescent="0.25">
      <c r="A48" s="98">
        <v>45</v>
      </c>
      <c r="B48" s="99" t="s">
        <v>382</v>
      </c>
      <c r="C48" s="100" t="s">
        <v>462</v>
      </c>
      <c r="D48" s="101">
        <v>126.31</v>
      </c>
      <c r="E48" s="102">
        <v>45086</v>
      </c>
      <c r="F48" s="102">
        <f t="shared" si="3"/>
        <v>45116</v>
      </c>
      <c r="G48" s="102">
        <v>45104</v>
      </c>
      <c r="H48" s="103">
        <f t="shared" si="8"/>
        <v>-12</v>
      </c>
      <c r="I48" s="103">
        <f t="shared" si="13"/>
        <v>-1515.72</v>
      </c>
      <c r="J48" s="98" t="s">
        <v>411</v>
      </c>
      <c r="K48" s="98"/>
      <c r="M48" s="12"/>
    </row>
    <row r="49" spans="1:13" x14ac:dyDescent="0.25">
      <c r="A49" s="98">
        <v>46</v>
      </c>
      <c r="B49" s="103" t="s">
        <v>47</v>
      </c>
      <c r="C49" s="100" t="s">
        <v>463</v>
      </c>
      <c r="D49" s="101">
        <v>549.96</v>
      </c>
      <c r="E49" s="102">
        <v>45091</v>
      </c>
      <c r="F49" s="102">
        <f t="shared" si="3"/>
        <v>45121</v>
      </c>
      <c r="G49" s="102">
        <v>45112</v>
      </c>
      <c r="H49" s="103">
        <f t="shared" si="8"/>
        <v>-9</v>
      </c>
      <c r="I49" s="103">
        <f>H49*D49</f>
        <v>-4949.6400000000003</v>
      </c>
      <c r="J49" s="98" t="s">
        <v>507</v>
      </c>
      <c r="K49" s="98"/>
      <c r="M49" s="12"/>
    </row>
    <row r="50" spans="1:13" x14ac:dyDescent="0.25">
      <c r="A50" s="98">
        <v>47</v>
      </c>
      <c r="B50" s="91" t="s">
        <v>455</v>
      </c>
      <c r="C50" s="92" t="s">
        <v>464</v>
      </c>
      <c r="D50" s="93">
        <v>-1600</v>
      </c>
      <c r="E50" s="94">
        <v>45100</v>
      </c>
      <c r="F50" s="94">
        <f t="shared" si="3"/>
        <v>45130</v>
      </c>
      <c r="G50" s="94"/>
      <c r="H50" s="96"/>
      <c r="I50" s="96">
        <f t="shared" ref="I50:I51" si="16">H50*D50</f>
        <v>0</v>
      </c>
      <c r="J50" s="95"/>
      <c r="K50" s="95"/>
      <c r="M50" s="12"/>
    </row>
    <row r="51" spans="1:13" x14ac:dyDescent="0.25">
      <c r="A51" s="98">
        <v>48</v>
      </c>
      <c r="B51" s="99" t="s">
        <v>455</v>
      </c>
      <c r="C51" s="100" t="s">
        <v>465</v>
      </c>
      <c r="D51" s="101">
        <v>1600</v>
      </c>
      <c r="E51" s="102">
        <v>45100</v>
      </c>
      <c r="F51" s="102">
        <f t="shared" si="3"/>
        <v>45130</v>
      </c>
      <c r="G51" s="102">
        <v>45105</v>
      </c>
      <c r="H51" s="103">
        <f t="shared" si="8"/>
        <v>-25</v>
      </c>
      <c r="I51" s="103">
        <f t="shared" si="16"/>
        <v>-40000</v>
      </c>
      <c r="J51" s="98" t="s">
        <v>508</v>
      </c>
      <c r="K51" s="98"/>
      <c r="M51" s="12"/>
    </row>
    <row r="52" spans="1:13" x14ac:dyDescent="0.25">
      <c r="A52" s="98">
        <v>49</v>
      </c>
      <c r="B52" s="99" t="s">
        <v>366</v>
      </c>
      <c r="C52" s="100" t="s">
        <v>466</v>
      </c>
      <c r="D52" s="101">
        <v>10.5</v>
      </c>
      <c r="E52" s="102">
        <v>45103</v>
      </c>
      <c r="F52" s="102">
        <f t="shared" si="3"/>
        <v>45133</v>
      </c>
      <c r="G52" s="102">
        <v>45177</v>
      </c>
      <c r="H52" s="103">
        <f t="shared" si="8"/>
        <v>44</v>
      </c>
      <c r="I52" s="103">
        <f t="shared" si="13"/>
        <v>462</v>
      </c>
      <c r="J52" s="98" t="s">
        <v>509</v>
      </c>
      <c r="K52" s="98"/>
      <c r="M52" s="12"/>
    </row>
    <row r="53" spans="1:13" x14ac:dyDescent="0.25">
      <c r="A53" s="98">
        <v>50</v>
      </c>
      <c r="B53" s="99" t="s">
        <v>2</v>
      </c>
      <c r="C53" s="100" t="s">
        <v>467</v>
      </c>
      <c r="D53" s="101">
        <v>49.18</v>
      </c>
      <c r="E53" s="102">
        <v>45106</v>
      </c>
      <c r="F53" s="102">
        <f t="shared" si="3"/>
        <v>45136</v>
      </c>
      <c r="G53" s="102">
        <v>45111</v>
      </c>
      <c r="H53" s="103">
        <f t="shared" si="8"/>
        <v>-25</v>
      </c>
      <c r="I53" s="103">
        <f t="shared" si="13"/>
        <v>-1229.5</v>
      </c>
      <c r="J53" s="98" t="s">
        <v>435</v>
      </c>
      <c r="K53" s="98" t="s">
        <v>417</v>
      </c>
      <c r="M53" s="12"/>
    </row>
    <row r="54" spans="1:13" x14ac:dyDescent="0.25">
      <c r="A54" s="98">
        <v>51</v>
      </c>
      <c r="B54" s="99" t="s">
        <v>382</v>
      </c>
      <c r="C54" s="100" t="s">
        <v>468</v>
      </c>
      <c r="D54" s="101">
        <v>234.29</v>
      </c>
      <c r="E54" s="102">
        <v>45115</v>
      </c>
      <c r="F54" s="102">
        <f t="shared" si="3"/>
        <v>45145</v>
      </c>
      <c r="G54" s="102">
        <v>45149</v>
      </c>
      <c r="H54" s="103">
        <f t="shared" si="8"/>
        <v>4</v>
      </c>
      <c r="I54" s="103">
        <f t="shared" si="13"/>
        <v>937.16</v>
      </c>
      <c r="J54" s="98" t="s">
        <v>411</v>
      </c>
      <c r="K54" s="98"/>
      <c r="M54" s="12"/>
    </row>
    <row r="55" spans="1:13" x14ac:dyDescent="0.25">
      <c r="A55" s="98">
        <v>52</v>
      </c>
      <c r="B55" s="99" t="s">
        <v>403</v>
      </c>
      <c r="C55" s="100" t="s">
        <v>469</v>
      </c>
      <c r="D55" s="101">
        <v>235</v>
      </c>
      <c r="E55" s="102">
        <v>45107</v>
      </c>
      <c r="F55" s="102">
        <f t="shared" si="3"/>
        <v>45137</v>
      </c>
      <c r="G55" s="102">
        <v>45163</v>
      </c>
      <c r="H55" s="103">
        <f t="shared" si="8"/>
        <v>26</v>
      </c>
      <c r="I55" s="103">
        <f t="shared" si="13"/>
        <v>6110</v>
      </c>
      <c r="J55" s="98" t="s">
        <v>406</v>
      </c>
      <c r="K55" s="98"/>
      <c r="M55" s="12"/>
    </row>
    <row r="56" spans="1:13" x14ac:dyDescent="0.25">
      <c r="A56" s="98">
        <v>53</v>
      </c>
      <c r="B56" s="99" t="s">
        <v>361</v>
      </c>
      <c r="C56" s="100" t="s">
        <v>470</v>
      </c>
      <c r="D56" s="101">
        <v>171.56</v>
      </c>
      <c r="E56" s="102">
        <v>45131</v>
      </c>
      <c r="F56" s="102">
        <f t="shared" ref="F56:F58" si="17">E56+30</f>
        <v>45161</v>
      </c>
      <c r="G56" s="102">
        <v>45163</v>
      </c>
      <c r="H56" s="103">
        <f t="shared" si="8"/>
        <v>2</v>
      </c>
      <c r="I56" s="103">
        <f t="shared" ref="I56:I58" si="18">H56*D56</f>
        <v>343.12</v>
      </c>
      <c r="J56" s="98" t="s">
        <v>413</v>
      </c>
      <c r="K56" s="98"/>
      <c r="M56" s="12"/>
    </row>
    <row r="57" spans="1:13" x14ac:dyDescent="0.25">
      <c r="A57" s="98">
        <v>54</v>
      </c>
      <c r="B57" s="99" t="s">
        <v>471</v>
      </c>
      <c r="C57" s="100" t="s">
        <v>472</v>
      </c>
      <c r="D57" s="101">
        <v>27.09</v>
      </c>
      <c r="E57" s="102">
        <v>45133</v>
      </c>
      <c r="F57" s="102">
        <f t="shared" si="17"/>
        <v>45163</v>
      </c>
      <c r="G57" s="102">
        <v>45133</v>
      </c>
      <c r="H57" s="103">
        <f t="shared" si="8"/>
        <v>-30</v>
      </c>
      <c r="I57" s="103">
        <f t="shared" si="18"/>
        <v>-812.7</v>
      </c>
      <c r="J57" s="98" t="s">
        <v>435</v>
      </c>
      <c r="K57" s="98" t="s">
        <v>417</v>
      </c>
      <c r="M57" s="12"/>
    </row>
    <row r="58" spans="1:13" x14ac:dyDescent="0.25">
      <c r="A58" s="98">
        <v>55</v>
      </c>
      <c r="B58" s="99" t="s">
        <v>382</v>
      </c>
      <c r="C58" s="100" t="s">
        <v>473</v>
      </c>
      <c r="D58" s="101">
        <v>173.94</v>
      </c>
      <c r="E58" s="102">
        <v>45146</v>
      </c>
      <c r="F58" s="102">
        <f t="shared" si="17"/>
        <v>45176</v>
      </c>
      <c r="G58" s="102">
        <v>45173</v>
      </c>
      <c r="H58" s="103">
        <f t="shared" si="8"/>
        <v>-3</v>
      </c>
      <c r="I58" s="103">
        <f t="shared" si="18"/>
        <v>-521.81999999999994</v>
      </c>
      <c r="J58" s="98" t="s">
        <v>411</v>
      </c>
      <c r="K58" s="98"/>
      <c r="M58" s="12"/>
    </row>
    <row r="59" spans="1:13" x14ac:dyDescent="0.25">
      <c r="A59" s="98">
        <v>56</v>
      </c>
      <c r="B59" s="99" t="s">
        <v>403</v>
      </c>
      <c r="C59" s="100" t="s">
        <v>474</v>
      </c>
      <c r="D59" s="101">
        <v>235</v>
      </c>
      <c r="E59" s="102">
        <v>45138</v>
      </c>
      <c r="F59" s="102">
        <f t="shared" ref="F59:F61" si="19">E59+30</f>
        <v>45168</v>
      </c>
      <c r="G59" s="102">
        <v>45177</v>
      </c>
      <c r="H59" s="103">
        <f t="shared" si="8"/>
        <v>9</v>
      </c>
      <c r="I59" s="103">
        <f t="shared" ref="I59:I62" si="20">H59*D59</f>
        <v>2115</v>
      </c>
      <c r="J59" s="98" t="s">
        <v>406</v>
      </c>
      <c r="K59" s="98"/>
      <c r="M59" s="12"/>
    </row>
    <row r="60" spans="1:13" x14ac:dyDescent="0.25">
      <c r="A60" s="98">
        <v>57</v>
      </c>
      <c r="B60" s="99" t="s">
        <v>57</v>
      </c>
      <c r="C60" s="100" t="s">
        <v>475</v>
      </c>
      <c r="D60" s="101">
        <v>275</v>
      </c>
      <c r="E60" s="102">
        <v>45163</v>
      </c>
      <c r="F60" s="102">
        <f t="shared" si="19"/>
        <v>45193</v>
      </c>
      <c r="G60" s="102">
        <v>45166</v>
      </c>
      <c r="H60" s="103">
        <f t="shared" si="8"/>
        <v>-27</v>
      </c>
      <c r="I60" s="103">
        <f t="shared" si="20"/>
        <v>-7425</v>
      </c>
      <c r="J60" s="98" t="s">
        <v>481</v>
      </c>
      <c r="K60" s="98"/>
      <c r="M60" s="12"/>
    </row>
    <row r="61" spans="1:13" x14ac:dyDescent="0.25">
      <c r="A61" s="98">
        <v>58</v>
      </c>
      <c r="B61" s="103" t="s">
        <v>59</v>
      </c>
      <c r="C61" s="100" t="s">
        <v>476</v>
      </c>
      <c r="D61" s="101">
        <v>1534</v>
      </c>
      <c r="E61" s="102">
        <v>45166</v>
      </c>
      <c r="F61" s="102">
        <f t="shared" si="19"/>
        <v>45196</v>
      </c>
      <c r="G61" s="102">
        <v>45167</v>
      </c>
      <c r="H61" s="103">
        <f t="shared" si="8"/>
        <v>-29</v>
      </c>
      <c r="I61" s="103">
        <f t="shared" si="20"/>
        <v>-44486</v>
      </c>
      <c r="J61" s="103" t="s">
        <v>488</v>
      </c>
      <c r="K61" s="98"/>
      <c r="M61" s="12"/>
    </row>
    <row r="62" spans="1:13" x14ac:dyDescent="0.25">
      <c r="A62" s="98">
        <v>59</v>
      </c>
      <c r="B62" s="99" t="s">
        <v>382</v>
      </c>
      <c r="C62" s="100" t="s">
        <v>477</v>
      </c>
      <c r="D62" s="101">
        <v>226.14</v>
      </c>
      <c r="E62" s="102">
        <v>45178</v>
      </c>
      <c r="F62" s="102">
        <f t="shared" si="3"/>
        <v>45208</v>
      </c>
      <c r="G62" s="102">
        <v>45205</v>
      </c>
      <c r="H62" s="103">
        <f t="shared" ref="H62" si="21">G62-F62</f>
        <v>-3</v>
      </c>
      <c r="I62" s="103">
        <f t="shared" si="20"/>
        <v>-678.42</v>
      </c>
      <c r="J62" s="98" t="s">
        <v>411</v>
      </c>
      <c r="K62" s="98"/>
      <c r="M62" s="12"/>
    </row>
    <row r="63" spans="1:13" x14ac:dyDescent="0.25">
      <c r="A63" s="98">
        <v>60</v>
      </c>
      <c r="B63" s="99" t="s">
        <v>403</v>
      </c>
      <c r="C63" s="100" t="s">
        <v>478</v>
      </c>
      <c r="D63" s="101">
        <v>235</v>
      </c>
      <c r="E63" s="102">
        <v>45184</v>
      </c>
      <c r="F63" s="102">
        <f t="shared" si="3"/>
        <v>45214</v>
      </c>
      <c r="G63" s="102">
        <v>45224</v>
      </c>
      <c r="H63" s="103">
        <f t="shared" si="8"/>
        <v>10</v>
      </c>
      <c r="I63" s="103">
        <f t="shared" si="13"/>
        <v>2350</v>
      </c>
      <c r="J63" s="98" t="s">
        <v>406</v>
      </c>
      <c r="K63" s="98"/>
      <c r="M63" s="12"/>
    </row>
    <row r="64" spans="1:13" x14ac:dyDescent="0.25">
      <c r="A64" s="98">
        <v>61</v>
      </c>
      <c r="B64" s="99" t="s">
        <v>403</v>
      </c>
      <c r="C64" s="100" t="s">
        <v>479</v>
      </c>
      <c r="D64" s="101">
        <v>235</v>
      </c>
      <c r="E64" s="102">
        <v>45199</v>
      </c>
      <c r="F64" s="102">
        <f t="shared" si="3"/>
        <v>45229</v>
      </c>
      <c r="G64" s="102">
        <v>45239</v>
      </c>
      <c r="H64" s="103">
        <f t="shared" si="8"/>
        <v>10</v>
      </c>
      <c r="I64" s="103">
        <f t="shared" si="13"/>
        <v>2350</v>
      </c>
      <c r="J64" s="98" t="s">
        <v>406</v>
      </c>
      <c r="K64" s="98"/>
      <c r="M64" s="12"/>
    </row>
    <row r="65" spans="1:13" x14ac:dyDescent="0.25">
      <c r="A65" s="98">
        <v>62</v>
      </c>
      <c r="B65" s="99" t="s">
        <v>382</v>
      </c>
      <c r="C65" s="100" t="s">
        <v>480</v>
      </c>
      <c r="D65" s="101">
        <v>184.3</v>
      </c>
      <c r="E65" s="102">
        <v>45209</v>
      </c>
      <c r="F65" s="102">
        <f t="shared" si="3"/>
        <v>45239</v>
      </c>
      <c r="G65" s="102">
        <v>45239</v>
      </c>
      <c r="H65" s="103">
        <f t="shared" ref="H65" si="22">G65-F65</f>
        <v>0</v>
      </c>
      <c r="I65" s="103">
        <f t="shared" ref="I65" si="23">H65*D65</f>
        <v>0</v>
      </c>
      <c r="J65" s="98" t="s">
        <v>411</v>
      </c>
      <c r="K65" s="98"/>
      <c r="M65" s="12"/>
    </row>
    <row r="66" spans="1:13" x14ac:dyDescent="0.25">
      <c r="A66" s="98">
        <v>63</v>
      </c>
      <c r="B66" s="103" t="s">
        <v>433</v>
      </c>
      <c r="C66" s="100" t="s">
        <v>482</v>
      </c>
      <c r="D66" s="101">
        <v>25.84</v>
      </c>
      <c r="E66" s="102">
        <v>45201</v>
      </c>
      <c r="F66" s="102">
        <f t="shared" si="3"/>
        <v>45231</v>
      </c>
      <c r="G66" s="102">
        <v>45201</v>
      </c>
      <c r="H66" s="103">
        <f t="shared" si="8"/>
        <v>-30</v>
      </c>
      <c r="I66" s="103">
        <f t="shared" si="13"/>
        <v>-775.2</v>
      </c>
      <c r="J66" s="98" t="s">
        <v>435</v>
      </c>
      <c r="K66" s="98" t="s">
        <v>417</v>
      </c>
      <c r="M66" s="12"/>
    </row>
    <row r="67" spans="1:13" x14ac:dyDescent="0.25">
      <c r="A67" s="98">
        <v>64</v>
      </c>
      <c r="B67" s="99" t="s">
        <v>358</v>
      </c>
      <c r="C67" s="100" t="s">
        <v>483</v>
      </c>
      <c r="D67" s="101">
        <v>100</v>
      </c>
      <c r="E67" s="102">
        <v>45209</v>
      </c>
      <c r="F67" s="102">
        <f t="shared" si="3"/>
        <v>45239</v>
      </c>
      <c r="G67" s="102">
        <v>45239</v>
      </c>
      <c r="H67" s="103">
        <f t="shared" si="8"/>
        <v>0</v>
      </c>
      <c r="I67" s="103">
        <f t="shared" si="13"/>
        <v>0</v>
      </c>
      <c r="J67" s="98" t="s">
        <v>484</v>
      </c>
      <c r="K67" s="98"/>
      <c r="M67" s="12"/>
    </row>
    <row r="68" spans="1:13" x14ac:dyDescent="0.25">
      <c r="A68" s="98">
        <v>65</v>
      </c>
      <c r="B68" s="103" t="s">
        <v>47</v>
      </c>
      <c r="C68" s="100" t="s">
        <v>485</v>
      </c>
      <c r="D68" s="101">
        <v>87.88</v>
      </c>
      <c r="E68" s="102">
        <v>45211</v>
      </c>
      <c r="F68" s="102">
        <f t="shared" si="3"/>
        <v>45241</v>
      </c>
      <c r="G68" s="102">
        <v>45224</v>
      </c>
      <c r="H68" s="103">
        <f t="shared" si="8"/>
        <v>-17</v>
      </c>
      <c r="I68" s="103">
        <f t="shared" si="13"/>
        <v>-1493.96</v>
      </c>
      <c r="J68" s="98" t="s">
        <v>435</v>
      </c>
      <c r="K68" s="98" t="s">
        <v>417</v>
      </c>
      <c r="M68" s="12"/>
    </row>
    <row r="69" spans="1:13" x14ac:dyDescent="0.25">
      <c r="A69" s="98">
        <v>66</v>
      </c>
      <c r="B69" s="99" t="s">
        <v>361</v>
      </c>
      <c r="C69" s="100" t="s">
        <v>486</v>
      </c>
      <c r="D69" s="101">
        <v>171.56</v>
      </c>
      <c r="E69" s="102">
        <v>45223</v>
      </c>
      <c r="F69" s="102">
        <f t="shared" si="3"/>
        <v>45253</v>
      </c>
      <c r="G69" s="102">
        <v>45239</v>
      </c>
      <c r="H69" s="103">
        <f t="shared" si="8"/>
        <v>-14</v>
      </c>
      <c r="I69" s="103">
        <f t="shared" si="13"/>
        <v>-2401.84</v>
      </c>
      <c r="J69" s="98" t="s">
        <v>413</v>
      </c>
      <c r="K69" s="98"/>
      <c r="M69" s="12"/>
    </row>
    <row r="70" spans="1:13" x14ac:dyDescent="0.25">
      <c r="A70" s="98">
        <v>67</v>
      </c>
      <c r="B70" s="103" t="s">
        <v>59</v>
      </c>
      <c r="C70" s="100" t="s">
        <v>487</v>
      </c>
      <c r="D70" s="101">
        <v>1248</v>
      </c>
      <c r="E70" s="102">
        <v>45225</v>
      </c>
      <c r="F70" s="102">
        <f t="shared" si="3"/>
        <v>45255</v>
      </c>
      <c r="G70" s="102">
        <v>45230</v>
      </c>
      <c r="H70" s="103">
        <f t="shared" si="8"/>
        <v>-25</v>
      </c>
      <c r="I70" s="103">
        <f t="shared" si="13"/>
        <v>-31200</v>
      </c>
      <c r="J70" s="103" t="s">
        <v>488</v>
      </c>
      <c r="K70" s="98"/>
      <c r="M70" s="12"/>
    </row>
    <row r="71" spans="1:13" x14ac:dyDescent="0.25">
      <c r="A71" s="98">
        <v>68</v>
      </c>
      <c r="B71" s="103" t="s">
        <v>489</v>
      </c>
      <c r="C71" s="100" t="s">
        <v>490</v>
      </c>
      <c r="D71" s="101">
        <v>17386.560000000001</v>
      </c>
      <c r="E71" s="102">
        <v>45225</v>
      </c>
      <c r="F71" s="102">
        <f t="shared" si="3"/>
        <v>45255</v>
      </c>
      <c r="G71" s="102">
        <v>45230</v>
      </c>
      <c r="H71" s="103">
        <f t="shared" si="8"/>
        <v>-25</v>
      </c>
      <c r="I71" s="103">
        <f t="shared" si="13"/>
        <v>-434664.00000000006</v>
      </c>
      <c r="J71" s="98"/>
      <c r="K71" s="98" t="s">
        <v>503</v>
      </c>
      <c r="M71" s="12"/>
    </row>
    <row r="72" spans="1:13" x14ac:dyDescent="0.25">
      <c r="A72" s="98">
        <v>69</v>
      </c>
      <c r="B72" s="99" t="s">
        <v>403</v>
      </c>
      <c r="C72" s="100" t="s">
        <v>491</v>
      </c>
      <c r="D72" s="101">
        <v>227.42</v>
      </c>
      <c r="E72" s="102">
        <v>45230</v>
      </c>
      <c r="F72" s="102">
        <f t="shared" ref="F72:F73" si="24">E72+30</f>
        <v>45260</v>
      </c>
      <c r="G72" s="102">
        <v>45253</v>
      </c>
      <c r="H72" s="103">
        <f t="shared" ref="H72:H73" si="25">G72-F72</f>
        <v>-7</v>
      </c>
      <c r="I72" s="103">
        <f t="shared" ref="I72:I73" si="26">H72*D72</f>
        <v>-1591.9399999999998</v>
      </c>
      <c r="J72" s="98" t="s">
        <v>406</v>
      </c>
      <c r="K72" s="98"/>
      <c r="M72" s="12"/>
    </row>
    <row r="73" spans="1:13" x14ac:dyDescent="0.25">
      <c r="A73" s="98">
        <v>70</v>
      </c>
      <c r="B73" s="99" t="s">
        <v>382</v>
      </c>
      <c r="C73" s="100" t="s">
        <v>493</v>
      </c>
      <c r="D73" s="101">
        <v>125.4</v>
      </c>
      <c r="E73" s="102">
        <v>45240</v>
      </c>
      <c r="F73" s="102">
        <f t="shared" si="24"/>
        <v>45270</v>
      </c>
      <c r="G73" s="102">
        <v>45253</v>
      </c>
      <c r="H73" s="103">
        <f t="shared" si="25"/>
        <v>-17</v>
      </c>
      <c r="I73" s="103">
        <f t="shared" si="26"/>
        <v>-2131.8000000000002</v>
      </c>
      <c r="J73" s="98" t="s">
        <v>411</v>
      </c>
      <c r="K73" s="98"/>
      <c r="M73" s="12"/>
    </row>
    <row r="74" spans="1:13" x14ac:dyDescent="0.25">
      <c r="A74" s="98">
        <v>71</v>
      </c>
      <c r="B74" s="99" t="s">
        <v>382</v>
      </c>
      <c r="C74" s="100" t="s">
        <v>492</v>
      </c>
      <c r="D74" s="101">
        <v>91.39</v>
      </c>
      <c r="E74" s="102">
        <v>45265</v>
      </c>
      <c r="F74" s="102">
        <f t="shared" ref="F74:F77" si="27">E74+30</f>
        <v>45295</v>
      </c>
      <c r="G74" s="102">
        <v>45309</v>
      </c>
      <c r="H74" s="103">
        <f t="shared" ref="H74:H77" si="28">G74-F74</f>
        <v>14</v>
      </c>
      <c r="I74" s="103">
        <f t="shared" ref="I74:I77" si="29">H74*D74</f>
        <v>1279.46</v>
      </c>
      <c r="J74" s="98" t="s">
        <v>411</v>
      </c>
      <c r="K74" s="98"/>
      <c r="M74" s="12"/>
    </row>
    <row r="75" spans="1:13" x14ac:dyDescent="0.25">
      <c r="A75" s="98">
        <v>72</v>
      </c>
      <c r="B75" s="99" t="s">
        <v>7</v>
      </c>
      <c r="C75" s="100" t="s">
        <v>494</v>
      </c>
      <c r="D75" s="101">
        <v>54.6</v>
      </c>
      <c r="E75" s="102">
        <v>45261</v>
      </c>
      <c r="F75" s="102">
        <f t="shared" si="27"/>
        <v>45291</v>
      </c>
      <c r="G75" s="102">
        <v>45267</v>
      </c>
      <c r="H75" s="103">
        <f t="shared" si="28"/>
        <v>-24</v>
      </c>
      <c r="I75" s="103">
        <f t="shared" si="29"/>
        <v>-1310.4000000000001</v>
      </c>
      <c r="J75" s="98"/>
      <c r="K75" s="98"/>
      <c r="M75" s="12"/>
    </row>
    <row r="76" spans="1:13" x14ac:dyDescent="0.25">
      <c r="A76" s="98">
        <v>73</v>
      </c>
      <c r="B76" s="103" t="s">
        <v>433</v>
      </c>
      <c r="C76" s="100" t="s">
        <v>495</v>
      </c>
      <c r="D76" s="101">
        <v>26.97</v>
      </c>
      <c r="E76" s="102">
        <v>45260</v>
      </c>
      <c r="F76" s="102">
        <f t="shared" si="27"/>
        <v>45290</v>
      </c>
      <c r="G76" s="102">
        <v>45260</v>
      </c>
      <c r="H76" s="103">
        <f t="shared" si="28"/>
        <v>-30</v>
      </c>
      <c r="I76" s="103">
        <f t="shared" si="29"/>
        <v>-809.09999999999991</v>
      </c>
      <c r="J76" s="98" t="s">
        <v>435</v>
      </c>
      <c r="K76" s="98" t="s">
        <v>417</v>
      </c>
      <c r="M76" s="12"/>
    </row>
    <row r="77" spans="1:13" x14ac:dyDescent="0.25">
      <c r="A77" s="98">
        <v>74</v>
      </c>
      <c r="B77" s="103" t="s">
        <v>47</v>
      </c>
      <c r="C77" s="100" t="s">
        <v>496</v>
      </c>
      <c r="D77" s="101">
        <v>163.93</v>
      </c>
      <c r="E77" s="102">
        <v>45278</v>
      </c>
      <c r="F77" s="102">
        <f t="shared" si="27"/>
        <v>45308</v>
      </c>
      <c r="G77" s="102">
        <v>45278</v>
      </c>
      <c r="H77" s="103">
        <f t="shared" si="28"/>
        <v>-30</v>
      </c>
      <c r="I77" s="103">
        <f t="shared" si="29"/>
        <v>-4917.9000000000005</v>
      </c>
      <c r="J77" s="98" t="s">
        <v>435</v>
      </c>
      <c r="K77" s="98" t="s">
        <v>417</v>
      </c>
      <c r="M77" s="12"/>
    </row>
    <row r="78" spans="1:13" x14ac:dyDescent="0.25">
      <c r="A78" s="98">
        <v>75</v>
      </c>
      <c r="B78" s="99" t="s">
        <v>497</v>
      </c>
      <c r="C78" s="100" t="s">
        <v>498</v>
      </c>
      <c r="D78" s="101">
        <v>930</v>
      </c>
      <c r="E78" s="102">
        <v>45271</v>
      </c>
      <c r="F78" s="102">
        <f t="shared" ref="F78:F79" si="30">E78+30</f>
        <v>45301</v>
      </c>
      <c r="G78" s="102">
        <v>45287</v>
      </c>
      <c r="H78" s="103">
        <f t="shared" ref="H78:H79" si="31">G78-F78</f>
        <v>-14</v>
      </c>
      <c r="I78" s="103">
        <f t="shared" si="13"/>
        <v>-13020</v>
      </c>
      <c r="J78" s="98"/>
      <c r="K78" s="98"/>
      <c r="M78" s="12"/>
    </row>
    <row r="79" spans="1:13" x14ac:dyDescent="0.25">
      <c r="A79" s="98">
        <v>76</v>
      </c>
      <c r="B79" s="99" t="s">
        <v>403</v>
      </c>
      <c r="C79" s="100" t="s">
        <v>499</v>
      </c>
      <c r="D79" s="101">
        <v>250</v>
      </c>
      <c r="E79" s="102">
        <v>45271</v>
      </c>
      <c r="F79" s="102">
        <f t="shared" si="30"/>
        <v>45301</v>
      </c>
      <c r="G79" s="102">
        <v>45309</v>
      </c>
      <c r="H79" s="103">
        <f t="shared" si="31"/>
        <v>8</v>
      </c>
      <c r="I79" s="103">
        <f t="shared" si="13"/>
        <v>2000</v>
      </c>
      <c r="J79" s="98" t="s">
        <v>500</v>
      </c>
      <c r="K79" s="98"/>
      <c r="M79" s="12"/>
    </row>
    <row r="80" spans="1:13" x14ac:dyDescent="0.25">
      <c r="A80" s="98">
        <v>77</v>
      </c>
      <c r="B80" s="99" t="s">
        <v>403</v>
      </c>
      <c r="C80" s="100" t="s">
        <v>501</v>
      </c>
      <c r="D80" s="101">
        <v>250</v>
      </c>
      <c r="E80" s="102">
        <v>45291</v>
      </c>
      <c r="F80" s="102">
        <f t="shared" ref="F80:F81" si="32">E80+30</f>
        <v>45321</v>
      </c>
      <c r="G80" s="102">
        <v>45309</v>
      </c>
      <c r="H80" s="103">
        <f t="shared" ref="H80:H81" si="33">G80-F80</f>
        <v>-12</v>
      </c>
      <c r="I80" s="103">
        <f t="shared" ref="I80:I81" si="34">H80*D80</f>
        <v>-3000</v>
      </c>
      <c r="J80" s="98" t="s">
        <v>500</v>
      </c>
      <c r="K80" s="98"/>
      <c r="M80" s="12"/>
    </row>
    <row r="81" spans="1:13" x14ac:dyDescent="0.25">
      <c r="A81" s="98">
        <v>78</v>
      </c>
      <c r="B81" s="103" t="s">
        <v>433</v>
      </c>
      <c r="C81" s="100" t="s">
        <v>502</v>
      </c>
      <c r="D81" s="101">
        <v>52.89</v>
      </c>
      <c r="E81" s="102">
        <v>45291</v>
      </c>
      <c r="F81" s="102">
        <f t="shared" si="32"/>
        <v>45321</v>
      </c>
      <c r="G81" s="102">
        <v>45291</v>
      </c>
      <c r="H81" s="103">
        <f t="shared" si="33"/>
        <v>-30</v>
      </c>
      <c r="I81" s="103">
        <f t="shared" si="34"/>
        <v>-1586.7</v>
      </c>
      <c r="J81" s="98" t="s">
        <v>435</v>
      </c>
      <c r="K81" s="98" t="s">
        <v>417</v>
      </c>
      <c r="M81" s="12"/>
    </row>
    <row r="82" spans="1:13" ht="15.75" x14ac:dyDescent="0.25">
      <c r="C82" s="12"/>
      <c r="D82" s="106">
        <f>SUM(D4:D81)</f>
        <v>57794.989999999983</v>
      </c>
      <c r="E82" s="12"/>
      <c r="F82" s="12"/>
      <c r="H82" s="49">
        <f>SUM(H4:H81)</f>
        <v>-611</v>
      </c>
      <c r="I82" s="49">
        <f>SUM(I4:I81)</f>
        <v>-729433.78000000014</v>
      </c>
    </row>
    <row r="86" spans="1:13" x14ac:dyDescent="0.25">
      <c r="I86" s="105">
        <f>I82/D82</f>
        <v>-12.621055562082464</v>
      </c>
    </row>
  </sheetData>
  <autoFilter ref="B1:B86" xr:uid="{00000000-0001-0000-0300-000000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91"/>
  <sheetViews>
    <sheetView topLeftCell="A64" workbookViewId="0">
      <selection activeCell="E102" sqref="E102"/>
    </sheetView>
  </sheetViews>
  <sheetFormatPr defaultRowHeight="15" x14ac:dyDescent="0.25"/>
  <cols>
    <col min="1" max="1" width="9.140625" style="4"/>
    <col min="2" max="2" width="43.42578125" bestFit="1" customWidth="1"/>
    <col min="3" max="3" width="18.7109375" bestFit="1" customWidth="1"/>
    <col min="4" max="6" width="18.7109375" customWidth="1"/>
    <col min="7" max="7" width="17.42578125" bestFit="1" customWidth="1"/>
    <col min="9" max="9" width="11.7109375" bestFit="1" customWidth="1"/>
  </cols>
  <sheetData>
    <row r="1" spans="1:39" ht="25.5" customHeight="1" x14ac:dyDescent="0.25">
      <c r="A1" s="107" t="s">
        <v>310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39" ht="16.5" customHeight="1" x14ac:dyDescent="0.25">
      <c r="A2" s="4" t="s">
        <v>48</v>
      </c>
      <c r="B2" s="11" t="s">
        <v>0</v>
      </c>
      <c r="C2" s="11" t="s">
        <v>1</v>
      </c>
      <c r="D2" s="14" t="s">
        <v>197</v>
      </c>
      <c r="E2" s="14" t="s">
        <v>177</v>
      </c>
      <c r="F2" s="11" t="s">
        <v>115</v>
      </c>
      <c r="G2" s="11" t="s">
        <v>4</v>
      </c>
      <c r="H2" s="11" t="s">
        <v>114</v>
      </c>
      <c r="I2" s="1"/>
      <c r="J2" s="1"/>
      <c r="K2" s="1"/>
    </row>
    <row r="3" spans="1:39" ht="11.25" customHeight="1" x14ac:dyDescent="0.25">
      <c r="A3" s="17"/>
      <c r="B3" s="2"/>
      <c r="C3" s="2"/>
      <c r="D3" s="2"/>
      <c r="E3" s="2"/>
      <c r="F3" s="2"/>
      <c r="G3" s="2"/>
      <c r="H3" s="2"/>
      <c r="I3" s="2"/>
      <c r="J3" s="2"/>
      <c r="K3" s="2"/>
    </row>
    <row r="4" spans="1:39" ht="16.5" customHeight="1" x14ac:dyDescent="0.25">
      <c r="A4" s="42">
        <v>1</v>
      </c>
      <c r="B4" s="62" t="s">
        <v>23</v>
      </c>
      <c r="C4" s="63" t="s">
        <v>311</v>
      </c>
      <c r="D4" s="64">
        <v>166.35</v>
      </c>
      <c r="E4" s="65">
        <v>44570</v>
      </c>
      <c r="F4" s="65">
        <f>E4+30</f>
        <v>44600</v>
      </c>
      <c r="G4" s="65">
        <v>44599</v>
      </c>
      <c r="H4" s="66">
        <f t="shared" ref="H4:H20" si="0">G4-F4</f>
        <v>-1</v>
      </c>
      <c r="I4" s="66">
        <f t="shared" ref="I4:I20" si="1">H4*D4</f>
        <v>-166.35</v>
      </c>
      <c r="J4" s="45"/>
      <c r="K4" s="45"/>
      <c r="M4" s="12"/>
    </row>
    <row r="5" spans="1:39" x14ac:dyDescent="0.25">
      <c r="A5" s="42">
        <v>2</v>
      </c>
      <c r="B5" s="62" t="s">
        <v>92</v>
      </c>
      <c r="C5" s="63" t="s">
        <v>312</v>
      </c>
      <c r="D5" s="64">
        <v>796.8</v>
      </c>
      <c r="E5" s="65">
        <v>44571</v>
      </c>
      <c r="F5" s="65">
        <f t="shared" ref="F5:F77" si="2">E5+30</f>
        <v>44601</v>
      </c>
      <c r="G5" s="65">
        <v>44596</v>
      </c>
      <c r="H5" s="66">
        <f t="shared" si="0"/>
        <v>-5</v>
      </c>
      <c r="I5" s="66">
        <f t="shared" si="1"/>
        <v>-3984</v>
      </c>
      <c r="J5" s="45"/>
      <c r="K5" s="45"/>
      <c r="M5" s="12"/>
    </row>
    <row r="6" spans="1:39" x14ac:dyDescent="0.25">
      <c r="A6" s="42">
        <v>3</v>
      </c>
      <c r="B6" s="62" t="s">
        <v>359</v>
      </c>
      <c r="C6" s="63" t="s">
        <v>360</v>
      </c>
      <c r="D6" s="64">
        <v>43.9</v>
      </c>
      <c r="E6" s="65">
        <v>44579</v>
      </c>
      <c r="F6" s="65">
        <f t="shared" si="2"/>
        <v>44609</v>
      </c>
      <c r="G6" s="65">
        <v>44580</v>
      </c>
      <c r="H6" s="66">
        <f t="shared" si="0"/>
        <v>-29</v>
      </c>
      <c r="I6" s="66">
        <f t="shared" si="1"/>
        <v>-1273.0999999999999</v>
      </c>
      <c r="J6" s="45"/>
      <c r="K6" s="45"/>
      <c r="M6" s="12"/>
    </row>
    <row r="7" spans="1:39" x14ac:dyDescent="0.25">
      <c r="A7" s="42">
        <v>4</v>
      </c>
      <c r="B7" s="66" t="s">
        <v>59</v>
      </c>
      <c r="C7" s="63" t="s">
        <v>321</v>
      </c>
      <c r="D7" s="64">
        <v>1352</v>
      </c>
      <c r="E7" s="65">
        <v>44580</v>
      </c>
      <c r="F7" s="65">
        <f t="shared" ref="F7" si="3">E7+30</f>
        <v>44610</v>
      </c>
      <c r="G7" s="65">
        <v>44580</v>
      </c>
      <c r="H7" s="66">
        <f t="shared" si="0"/>
        <v>-30</v>
      </c>
      <c r="I7" s="66">
        <f t="shared" si="1"/>
        <v>-40560</v>
      </c>
      <c r="J7" s="45"/>
      <c r="K7" s="45"/>
      <c r="M7" s="12"/>
    </row>
    <row r="8" spans="1:39" x14ac:dyDescent="0.25">
      <c r="A8" s="42">
        <v>5</v>
      </c>
      <c r="B8" s="62" t="s">
        <v>361</v>
      </c>
      <c r="C8" s="63" t="s">
        <v>362</v>
      </c>
      <c r="D8" s="64">
        <v>171.56</v>
      </c>
      <c r="E8" s="65">
        <v>44581</v>
      </c>
      <c r="F8" s="65">
        <f t="shared" si="2"/>
        <v>44611</v>
      </c>
      <c r="G8" s="65">
        <v>44596</v>
      </c>
      <c r="H8" s="66">
        <f t="shared" si="0"/>
        <v>-15</v>
      </c>
      <c r="I8" s="66">
        <f t="shared" si="1"/>
        <v>-2573.4</v>
      </c>
      <c r="J8" s="45"/>
      <c r="K8" s="45"/>
      <c r="M8" s="12"/>
    </row>
    <row r="9" spans="1:39" x14ac:dyDescent="0.25">
      <c r="A9" s="42">
        <v>6</v>
      </c>
      <c r="B9" s="62" t="s">
        <v>87</v>
      </c>
      <c r="C9" s="63" t="s">
        <v>355</v>
      </c>
      <c r="D9" s="64">
        <v>70</v>
      </c>
      <c r="E9" s="65">
        <v>44579</v>
      </c>
      <c r="F9" s="65">
        <f t="shared" si="2"/>
        <v>44609</v>
      </c>
      <c r="G9" s="65">
        <v>44610</v>
      </c>
      <c r="H9" s="66">
        <f t="shared" si="0"/>
        <v>1</v>
      </c>
      <c r="I9" s="66">
        <f t="shared" si="1"/>
        <v>70</v>
      </c>
      <c r="J9" s="2"/>
      <c r="K9" s="2"/>
      <c r="M9" s="12"/>
    </row>
    <row r="10" spans="1:39" x14ac:dyDescent="0.25">
      <c r="A10" s="42">
        <v>7</v>
      </c>
      <c r="B10" s="70" t="s">
        <v>358</v>
      </c>
      <c r="C10" s="44"/>
      <c r="D10" s="52"/>
      <c r="E10" s="41"/>
      <c r="F10" s="41"/>
      <c r="G10" s="41"/>
      <c r="H10" s="45"/>
      <c r="I10" s="45"/>
      <c r="J10" s="45"/>
      <c r="K10" s="45"/>
      <c r="M10" s="12"/>
    </row>
    <row r="11" spans="1:39" x14ac:dyDescent="0.25">
      <c r="A11" s="42">
        <v>8</v>
      </c>
      <c r="B11" s="62" t="s">
        <v>255</v>
      </c>
      <c r="C11" s="63" t="s">
        <v>315</v>
      </c>
      <c r="D11" s="64">
        <v>17.7</v>
      </c>
      <c r="E11" s="65">
        <v>44592</v>
      </c>
      <c r="F11" s="65">
        <f t="shared" ref="F11" si="4">E11+30</f>
        <v>44622</v>
      </c>
      <c r="G11" s="65">
        <v>44599</v>
      </c>
      <c r="H11" s="66">
        <f t="shared" si="0"/>
        <v>-23</v>
      </c>
      <c r="I11" s="66">
        <f t="shared" si="1"/>
        <v>-407.09999999999997</v>
      </c>
      <c r="J11" s="45"/>
      <c r="K11" s="45"/>
      <c r="M11" s="12"/>
    </row>
    <row r="12" spans="1:39" x14ac:dyDescent="0.25">
      <c r="A12" s="42">
        <v>9</v>
      </c>
      <c r="B12" s="62" t="s">
        <v>23</v>
      </c>
      <c r="C12" s="63" t="s">
        <v>327</v>
      </c>
      <c r="D12" s="64">
        <v>115.4</v>
      </c>
      <c r="E12" s="65">
        <v>44597</v>
      </c>
      <c r="F12" s="65">
        <f>E12+30</f>
        <v>44627</v>
      </c>
      <c r="G12" s="65">
        <v>44610</v>
      </c>
      <c r="H12" s="66">
        <f t="shared" ref="H12:H13" si="5">G12-F12</f>
        <v>-17</v>
      </c>
      <c r="I12" s="66">
        <f t="shared" ref="I12:I13" si="6">H12*D12</f>
        <v>-1961.8000000000002</v>
      </c>
      <c r="J12" s="2"/>
      <c r="K12" s="2"/>
      <c r="M12" s="12"/>
      <c r="Q12">
        <f>6700/82</f>
        <v>81.707317073170728</v>
      </c>
    </row>
    <row r="13" spans="1:39" x14ac:dyDescent="0.25">
      <c r="A13" s="42">
        <v>10</v>
      </c>
      <c r="B13" s="62" t="s">
        <v>29</v>
      </c>
      <c r="C13" s="63" t="s">
        <v>332</v>
      </c>
      <c r="D13" s="64">
        <v>315.05</v>
      </c>
      <c r="E13" s="65">
        <v>44599</v>
      </c>
      <c r="F13" s="65">
        <f t="shared" ref="F13" si="7">E13+30</f>
        <v>44629</v>
      </c>
      <c r="G13" s="65">
        <v>44624</v>
      </c>
      <c r="H13" s="66">
        <f t="shared" si="5"/>
        <v>-5</v>
      </c>
      <c r="I13" s="66">
        <f t="shared" si="6"/>
        <v>-1575.25</v>
      </c>
      <c r="J13" s="2"/>
      <c r="K13" s="2"/>
      <c r="M13" s="12"/>
    </row>
    <row r="14" spans="1:39" s="46" customFormat="1" x14ac:dyDescent="0.25">
      <c r="A14" s="42">
        <v>11</v>
      </c>
      <c r="B14" s="62" t="s">
        <v>29</v>
      </c>
      <c r="C14" s="63" t="s">
        <v>333</v>
      </c>
      <c r="D14" s="64">
        <v>390</v>
      </c>
      <c r="E14" s="65">
        <v>44592</v>
      </c>
      <c r="F14" s="65">
        <f t="shared" ref="F14:F15" si="8">E14+30</f>
        <v>44622</v>
      </c>
      <c r="G14" s="65">
        <v>44645</v>
      </c>
      <c r="H14" s="66">
        <f t="shared" ref="H14" si="9">G14-F14</f>
        <v>23</v>
      </c>
      <c r="I14" s="66">
        <f t="shared" ref="I14" si="10">H14*D14</f>
        <v>8970</v>
      </c>
      <c r="J14" s="45"/>
      <c r="K14" s="2"/>
      <c r="L14"/>
      <c r="M14" s="1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x14ac:dyDescent="0.25">
      <c r="A15" s="42">
        <v>12</v>
      </c>
      <c r="B15" s="62" t="s">
        <v>262</v>
      </c>
      <c r="C15" s="63" t="s">
        <v>354</v>
      </c>
      <c r="D15" s="64">
        <v>1201</v>
      </c>
      <c r="E15" s="65">
        <v>44241</v>
      </c>
      <c r="F15" s="65">
        <f t="shared" si="8"/>
        <v>44271</v>
      </c>
      <c r="G15" s="65">
        <v>44645</v>
      </c>
      <c r="H15" s="66">
        <f>G15-F15</f>
        <v>374</v>
      </c>
      <c r="I15" s="66">
        <f>H15*D15</f>
        <v>449174</v>
      </c>
      <c r="J15" s="45"/>
      <c r="K15" s="45"/>
      <c r="M15" s="12"/>
    </row>
    <row r="16" spans="1:39" x14ac:dyDescent="0.25">
      <c r="A16" s="42">
        <v>13</v>
      </c>
      <c r="B16" s="69" t="s">
        <v>245</v>
      </c>
      <c r="C16" s="44"/>
      <c r="D16" s="52"/>
      <c r="E16" s="41"/>
      <c r="F16" s="41"/>
      <c r="G16" s="41"/>
      <c r="H16" s="45"/>
      <c r="I16" s="45"/>
      <c r="J16" s="45"/>
      <c r="K16" s="45"/>
      <c r="M16" s="12"/>
    </row>
    <row r="17" spans="1:13" x14ac:dyDescent="0.25">
      <c r="A17" s="42">
        <v>14</v>
      </c>
      <c r="B17" s="69" t="s">
        <v>245</v>
      </c>
      <c r="C17" s="44"/>
      <c r="D17" s="52"/>
      <c r="E17" s="41"/>
      <c r="F17" s="41"/>
      <c r="G17" s="41"/>
      <c r="H17" s="45"/>
      <c r="I17" s="45"/>
      <c r="J17" s="2"/>
      <c r="K17" s="2"/>
      <c r="M17" s="12"/>
    </row>
    <row r="18" spans="1:13" x14ac:dyDescent="0.25">
      <c r="A18" s="42">
        <v>15</v>
      </c>
      <c r="B18" s="62" t="s">
        <v>2</v>
      </c>
      <c r="C18" s="63" t="s">
        <v>313</v>
      </c>
      <c r="D18" s="64">
        <v>32.79</v>
      </c>
      <c r="E18" s="65">
        <v>44614</v>
      </c>
      <c r="F18" s="65">
        <f t="shared" ref="F18:F19" si="11">E18+30</f>
        <v>44644</v>
      </c>
      <c r="G18" s="65">
        <v>44616</v>
      </c>
      <c r="H18" s="66">
        <f t="shared" si="0"/>
        <v>-28</v>
      </c>
      <c r="I18" s="66">
        <f t="shared" si="1"/>
        <v>-918.12</v>
      </c>
      <c r="J18" s="45"/>
      <c r="K18" s="45"/>
      <c r="M18" s="12"/>
    </row>
    <row r="19" spans="1:13" x14ac:dyDescent="0.25">
      <c r="A19" s="42">
        <v>16</v>
      </c>
      <c r="B19" s="62" t="s">
        <v>270</v>
      </c>
      <c r="C19" s="63" t="s">
        <v>357</v>
      </c>
      <c r="D19" s="64">
        <v>2050</v>
      </c>
      <c r="E19" s="65">
        <v>44620</v>
      </c>
      <c r="F19" s="65">
        <f t="shared" si="11"/>
        <v>44650</v>
      </c>
      <c r="G19" s="65">
        <v>44698</v>
      </c>
      <c r="H19" s="66">
        <f t="shared" ref="H19" si="12">G19-F19</f>
        <v>48</v>
      </c>
      <c r="I19" s="66">
        <f t="shared" ref="I19" si="13">H19*D19</f>
        <v>98400</v>
      </c>
      <c r="J19" s="45"/>
      <c r="K19" s="45"/>
      <c r="M19" s="12"/>
    </row>
    <row r="20" spans="1:13" x14ac:dyDescent="0.25">
      <c r="A20" s="42">
        <v>17</v>
      </c>
      <c r="B20" s="62" t="s">
        <v>41</v>
      </c>
      <c r="C20" s="63" t="s">
        <v>342</v>
      </c>
      <c r="D20" s="64">
        <v>46.99</v>
      </c>
      <c r="E20" s="65">
        <v>44615</v>
      </c>
      <c r="F20" s="65">
        <f t="shared" ref="F20" si="14">E20+30</f>
        <v>44645</v>
      </c>
      <c r="G20" s="65">
        <v>44620</v>
      </c>
      <c r="H20" s="66">
        <f t="shared" si="0"/>
        <v>-25</v>
      </c>
      <c r="I20" s="66">
        <f t="shared" si="1"/>
        <v>-1174.75</v>
      </c>
      <c r="J20" s="45"/>
      <c r="K20" s="45"/>
      <c r="M20" s="12"/>
    </row>
    <row r="21" spans="1:13" x14ac:dyDescent="0.25">
      <c r="A21" s="42">
        <v>18</v>
      </c>
      <c r="B21" s="62" t="s">
        <v>11</v>
      </c>
      <c r="C21" s="63" t="s">
        <v>320</v>
      </c>
      <c r="D21" s="64">
        <v>3867.22</v>
      </c>
      <c r="E21" s="65">
        <v>44620</v>
      </c>
      <c r="F21" s="65">
        <f t="shared" ref="F21" si="15">E21+30</f>
        <v>44650</v>
      </c>
      <c r="G21" s="65">
        <v>44652</v>
      </c>
      <c r="H21" s="66">
        <f t="shared" ref="H21" si="16">G21-F21</f>
        <v>2</v>
      </c>
      <c r="I21" s="66">
        <f t="shared" ref="I21" si="17">H21*D21</f>
        <v>7734.44</v>
      </c>
      <c r="J21" s="45"/>
      <c r="K21" s="45"/>
      <c r="M21" s="12"/>
    </row>
    <row r="22" spans="1:13" x14ac:dyDescent="0.25">
      <c r="A22" s="42">
        <v>19</v>
      </c>
      <c r="B22" s="62" t="s">
        <v>371</v>
      </c>
      <c r="C22" s="63" t="s">
        <v>372</v>
      </c>
      <c r="D22" s="64">
        <v>30</v>
      </c>
      <c r="E22" s="65">
        <v>44617</v>
      </c>
      <c r="F22" s="65">
        <f t="shared" si="2"/>
        <v>44647</v>
      </c>
      <c r="G22" s="65">
        <v>44620</v>
      </c>
      <c r="H22" s="66">
        <f>G22-F22</f>
        <v>-27</v>
      </c>
      <c r="I22" s="66">
        <f>H22*D22</f>
        <v>-810</v>
      </c>
      <c r="J22" s="45"/>
      <c r="K22" s="45"/>
      <c r="M22" s="12"/>
    </row>
    <row r="23" spans="1:13" x14ac:dyDescent="0.25">
      <c r="A23" s="42">
        <v>20</v>
      </c>
      <c r="B23" s="62" t="s">
        <v>373</v>
      </c>
      <c r="C23" s="63" t="s">
        <v>374</v>
      </c>
      <c r="D23" s="64">
        <v>1229.51</v>
      </c>
      <c r="E23" s="65">
        <v>44624</v>
      </c>
      <c r="F23" s="65">
        <f t="shared" si="2"/>
        <v>44654</v>
      </c>
      <c r="G23" s="65">
        <v>44624</v>
      </c>
      <c r="H23" s="66">
        <f>G23-F23</f>
        <v>-30</v>
      </c>
      <c r="I23" s="66">
        <f>H23*D23</f>
        <v>-36885.300000000003</v>
      </c>
      <c r="J23" s="45"/>
      <c r="K23" s="45"/>
      <c r="M23" s="12"/>
    </row>
    <row r="24" spans="1:13" x14ac:dyDescent="0.25">
      <c r="A24" s="42">
        <v>21</v>
      </c>
      <c r="B24" s="62" t="s">
        <v>29</v>
      </c>
      <c r="C24" s="63" t="s">
        <v>334</v>
      </c>
      <c r="D24" s="64">
        <v>315.05</v>
      </c>
      <c r="E24" s="65">
        <v>44620</v>
      </c>
      <c r="F24" s="65">
        <f t="shared" si="2"/>
        <v>44650</v>
      </c>
      <c r="G24" s="65">
        <v>44694</v>
      </c>
      <c r="H24" s="66">
        <f t="shared" ref="H24" si="18">G24-F24</f>
        <v>44</v>
      </c>
      <c r="I24" s="66">
        <f t="shared" ref="I24" si="19">H24*D24</f>
        <v>13862.2</v>
      </c>
      <c r="J24" s="45"/>
      <c r="K24" s="45"/>
      <c r="M24" s="12"/>
    </row>
    <row r="25" spans="1:13" x14ac:dyDescent="0.25">
      <c r="A25" s="42">
        <v>22</v>
      </c>
      <c r="B25" s="66" t="s">
        <v>47</v>
      </c>
      <c r="C25" s="63" t="s">
        <v>346</v>
      </c>
      <c r="D25" s="64">
        <v>95.9</v>
      </c>
      <c r="E25" s="65">
        <v>44629</v>
      </c>
      <c r="F25" s="65">
        <f t="shared" si="2"/>
        <v>44659</v>
      </c>
      <c r="G25" s="65">
        <v>44634</v>
      </c>
      <c r="H25" s="66">
        <f t="shared" ref="H25" si="20">G25-F25</f>
        <v>-25</v>
      </c>
      <c r="I25" s="66">
        <f t="shared" ref="I25:I85" si="21">H25*D25</f>
        <v>-2397.5</v>
      </c>
      <c r="J25" s="45"/>
      <c r="K25" s="45"/>
      <c r="M25" s="12"/>
    </row>
    <row r="26" spans="1:13" x14ac:dyDescent="0.25">
      <c r="A26" s="42">
        <v>23</v>
      </c>
      <c r="B26" s="62" t="s">
        <v>285</v>
      </c>
      <c r="C26" s="63" t="s">
        <v>375</v>
      </c>
      <c r="D26" s="64">
        <v>2773.47</v>
      </c>
      <c r="E26" s="65">
        <v>44652</v>
      </c>
      <c r="F26" s="65">
        <f t="shared" si="2"/>
        <v>44682</v>
      </c>
      <c r="G26" s="65">
        <v>44652</v>
      </c>
      <c r="H26" s="66">
        <f>G26-F26</f>
        <v>-30</v>
      </c>
      <c r="I26" s="66">
        <f t="shared" si="21"/>
        <v>-83204.099999999991</v>
      </c>
      <c r="J26" s="45"/>
      <c r="K26" s="45"/>
      <c r="M26" s="12"/>
    </row>
    <row r="27" spans="1:13" x14ac:dyDescent="0.25">
      <c r="A27" s="42">
        <v>24</v>
      </c>
      <c r="B27" s="62" t="s">
        <v>287</v>
      </c>
      <c r="C27" s="63" t="s">
        <v>376</v>
      </c>
      <c r="D27" s="64">
        <v>2824.64</v>
      </c>
      <c r="E27" s="65">
        <v>44657</v>
      </c>
      <c r="F27" s="65">
        <f t="shared" si="2"/>
        <v>44687</v>
      </c>
      <c r="G27" s="65">
        <v>44657</v>
      </c>
      <c r="H27" s="66">
        <f>G27-F27</f>
        <v>-30</v>
      </c>
      <c r="I27" s="66">
        <f t="shared" si="21"/>
        <v>-84739.199999999997</v>
      </c>
      <c r="J27" s="45"/>
      <c r="K27" s="45"/>
      <c r="M27" s="12"/>
    </row>
    <row r="28" spans="1:13" x14ac:dyDescent="0.25">
      <c r="A28" s="42">
        <v>25</v>
      </c>
      <c r="B28" s="66" t="s">
        <v>59</v>
      </c>
      <c r="C28" s="63" t="s">
        <v>322</v>
      </c>
      <c r="D28" s="64">
        <v>676</v>
      </c>
      <c r="E28" s="65">
        <v>44655</v>
      </c>
      <c r="F28" s="65">
        <f t="shared" si="2"/>
        <v>44685</v>
      </c>
      <c r="G28" s="65">
        <v>44658</v>
      </c>
      <c r="H28" s="66">
        <f t="shared" ref="H28:H32" si="22">G28-F28</f>
        <v>-27</v>
      </c>
      <c r="I28" s="66">
        <f t="shared" si="21"/>
        <v>-18252</v>
      </c>
      <c r="J28" s="45"/>
      <c r="K28" s="45"/>
      <c r="M28" s="12"/>
    </row>
    <row r="29" spans="1:13" x14ac:dyDescent="0.25">
      <c r="A29" s="42">
        <v>26</v>
      </c>
      <c r="B29" s="62" t="s">
        <v>29</v>
      </c>
      <c r="C29" s="63" t="s">
        <v>323</v>
      </c>
      <c r="D29" s="64">
        <v>315.05</v>
      </c>
      <c r="E29" s="65">
        <v>44651</v>
      </c>
      <c r="F29" s="65">
        <f t="shared" ref="F29" si="23">E29+30</f>
        <v>44681</v>
      </c>
      <c r="G29" s="65">
        <v>44728</v>
      </c>
      <c r="H29" s="66">
        <f t="shared" si="22"/>
        <v>47</v>
      </c>
      <c r="I29" s="66">
        <f t="shared" ref="I29:I32" si="24">H29*D29</f>
        <v>14807.35</v>
      </c>
      <c r="J29" s="45"/>
      <c r="K29" s="45"/>
      <c r="M29" s="12"/>
    </row>
    <row r="30" spans="1:13" x14ac:dyDescent="0.25">
      <c r="A30" s="42">
        <v>27</v>
      </c>
      <c r="B30" s="62" t="s">
        <v>23</v>
      </c>
      <c r="C30" s="63" t="s">
        <v>328</v>
      </c>
      <c r="D30" s="64">
        <v>112.86</v>
      </c>
      <c r="E30" s="65">
        <v>44662</v>
      </c>
      <c r="F30" s="65">
        <f>E30+30</f>
        <v>44692</v>
      </c>
      <c r="G30" s="65">
        <v>44694</v>
      </c>
      <c r="H30" s="66">
        <f t="shared" si="22"/>
        <v>2</v>
      </c>
      <c r="I30" s="66">
        <f t="shared" si="24"/>
        <v>225.72</v>
      </c>
      <c r="J30" s="2"/>
      <c r="K30" s="2"/>
      <c r="M30" s="12"/>
    </row>
    <row r="31" spans="1:13" x14ac:dyDescent="0.25">
      <c r="A31" s="42">
        <v>28</v>
      </c>
      <c r="B31" s="62" t="s">
        <v>41</v>
      </c>
      <c r="C31" s="63" t="s">
        <v>343</v>
      </c>
      <c r="D31" s="64">
        <v>29.44</v>
      </c>
      <c r="E31" s="65">
        <v>44672</v>
      </c>
      <c r="F31" s="65">
        <f t="shared" ref="F31:F32" si="25">E31+30</f>
        <v>44702</v>
      </c>
      <c r="G31" s="65">
        <v>44678</v>
      </c>
      <c r="H31" s="66">
        <f t="shared" si="22"/>
        <v>-24</v>
      </c>
      <c r="I31" s="66">
        <f t="shared" si="24"/>
        <v>-706.56000000000006</v>
      </c>
      <c r="J31" s="45"/>
      <c r="K31" s="2"/>
      <c r="M31" s="12"/>
    </row>
    <row r="32" spans="1:13" x14ac:dyDescent="0.25">
      <c r="A32" s="42">
        <v>29</v>
      </c>
      <c r="B32" s="62" t="s">
        <v>361</v>
      </c>
      <c r="C32" s="63" t="s">
        <v>363</v>
      </c>
      <c r="D32" s="64">
        <v>171.56</v>
      </c>
      <c r="E32" s="65">
        <v>44679</v>
      </c>
      <c r="F32" s="65">
        <f t="shared" si="25"/>
        <v>44709</v>
      </c>
      <c r="G32" s="65">
        <v>44694</v>
      </c>
      <c r="H32" s="66">
        <f t="shared" si="22"/>
        <v>-15</v>
      </c>
      <c r="I32" s="66">
        <f t="shared" si="24"/>
        <v>-2573.4</v>
      </c>
      <c r="J32" s="45"/>
      <c r="K32" s="45"/>
      <c r="M32" s="12"/>
    </row>
    <row r="33" spans="1:13" x14ac:dyDescent="0.25">
      <c r="A33" s="42">
        <v>30</v>
      </c>
      <c r="B33" s="62" t="s">
        <v>380</v>
      </c>
      <c r="C33" s="63" t="s">
        <v>381</v>
      </c>
      <c r="D33" s="64">
        <v>45.45</v>
      </c>
      <c r="E33" s="65">
        <v>44673</v>
      </c>
      <c r="F33" s="65">
        <f t="shared" si="2"/>
        <v>44703</v>
      </c>
      <c r="G33" s="65">
        <v>44680</v>
      </c>
      <c r="H33" s="66">
        <f t="shared" ref="H33:H80" si="26">G33-F33</f>
        <v>-23</v>
      </c>
      <c r="I33" s="66">
        <f t="shared" si="21"/>
        <v>-1045.3500000000001</v>
      </c>
      <c r="J33" s="45"/>
      <c r="K33" s="2"/>
      <c r="M33" s="12"/>
    </row>
    <row r="34" spans="1:13" x14ac:dyDescent="0.25">
      <c r="A34" s="42">
        <v>31</v>
      </c>
      <c r="B34" s="62" t="s">
        <v>369</v>
      </c>
      <c r="C34" s="63" t="s">
        <v>370</v>
      </c>
      <c r="D34" s="64">
        <v>443.9</v>
      </c>
      <c r="E34" s="65">
        <v>44665</v>
      </c>
      <c r="F34" s="65">
        <f t="shared" si="2"/>
        <v>44695</v>
      </c>
      <c r="G34" s="65">
        <v>44736</v>
      </c>
      <c r="H34" s="66">
        <f t="shared" si="26"/>
        <v>41</v>
      </c>
      <c r="I34" s="66">
        <f t="shared" si="21"/>
        <v>18199.899999999998</v>
      </c>
      <c r="J34" s="2"/>
      <c r="K34" s="2"/>
      <c r="M34" s="12"/>
    </row>
    <row r="35" spans="1:13" x14ac:dyDescent="0.25">
      <c r="A35" s="42">
        <v>32</v>
      </c>
      <c r="B35" s="62" t="s">
        <v>382</v>
      </c>
      <c r="C35" s="63" t="s">
        <v>383</v>
      </c>
      <c r="D35" s="64">
        <v>425.23</v>
      </c>
      <c r="E35" s="65">
        <v>44673</v>
      </c>
      <c r="F35" s="65">
        <f t="shared" si="2"/>
        <v>44703</v>
      </c>
      <c r="G35" s="65">
        <v>44708</v>
      </c>
      <c r="H35" s="66">
        <f t="shared" si="26"/>
        <v>5</v>
      </c>
      <c r="I35" s="66">
        <f t="shared" si="21"/>
        <v>2126.15</v>
      </c>
      <c r="J35" s="2"/>
      <c r="K35" s="2"/>
      <c r="M35" s="12"/>
    </row>
    <row r="36" spans="1:13" x14ac:dyDescent="0.25">
      <c r="A36" s="42">
        <v>33</v>
      </c>
      <c r="B36" s="62" t="s">
        <v>29</v>
      </c>
      <c r="C36" s="63" t="s">
        <v>335</v>
      </c>
      <c r="D36" s="64">
        <v>315.05</v>
      </c>
      <c r="E36" s="65">
        <v>44681</v>
      </c>
      <c r="F36" s="65">
        <f t="shared" si="2"/>
        <v>44711</v>
      </c>
      <c r="G36" s="65">
        <v>44757</v>
      </c>
      <c r="H36" s="66">
        <f t="shared" si="26"/>
        <v>46</v>
      </c>
      <c r="I36" s="66">
        <f t="shared" si="21"/>
        <v>14492.300000000001</v>
      </c>
      <c r="J36" s="45"/>
      <c r="K36" s="45"/>
      <c r="M36" s="12"/>
    </row>
    <row r="37" spans="1:13" x14ac:dyDescent="0.25">
      <c r="A37" s="42">
        <v>34</v>
      </c>
      <c r="B37" s="62" t="s">
        <v>255</v>
      </c>
      <c r="C37" s="63" t="s">
        <v>350</v>
      </c>
      <c r="D37" s="64">
        <v>21.89</v>
      </c>
      <c r="E37" s="65">
        <v>44681</v>
      </c>
      <c r="F37" s="65">
        <f t="shared" si="2"/>
        <v>44711</v>
      </c>
      <c r="G37" s="65">
        <v>44681</v>
      </c>
      <c r="H37" s="66">
        <f t="shared" si="26"/>
        <v>-30</v>
      </c>
      <c r="I37" s="66">
        <f t="shared" si="21"/>
        <v>-656.7</v>
      </c>
      <c r="J37" s="45"/>
      <c r="K37" s="45"/>
      <c r="M37" s="12"/>
    </row>
    <row r="38" spans="1:13" x14ac:dyDescent="0.25">
      <c r="A38" s="42">
        <v>35</v>
      </c>
      <c r="B38" s="62" t="s">
        <v>382</v>
      </c>
      <c r="C38" s="63" t="s">
        <v>384</v>
      </c>
      <c r="D38" s="64">
        <v>168.1</v>
      </c>
      <c r="E38" s="65">
        <v>44694</v>
      </c>
      <c r="F38" s="65">
        <f t="shared" ref="F38" si="27">E38+30</f>
        <v>44724</v>
      </c>
      <c r="G38" s="65">
        <v>44728</v>
      </c>
      <c r="H38" s="66">
        <f t="shared" ref="H38" si="28">G38-F38</f>
        <v>4</v>
      </c>
      <c r="I38" s="66">
        <f t="shared" ref="I38" si="29">H38*D38</f>
        <v>672.4</v>
      </c>
      <c r="J38" s="45"/>
      <c r="K38" s="45"/>
      <c r="M38" s="12"/>
    </row>
    <row r="39" spans="1:13" x14ac:dyDescent="0.25">
      <c r="A39" s="42">
        <v>36</v>
      </c>
      <c r="B39" s="62" t="s">
        <v>386</v>
      </c>
      <c r="C39" s="63" t="s">
        <v>387</v>
      </c>
      <c r="D39" s="64">
        <v>250</v>
      </c>
      <c r="E39" s="65">
        <v>44701</v>
      </c>
      <c r="F39" s="65">
        <f t="shared" si="2"/>
        <v>44731</v>
      </c>
      <c r="G39" s="65">
        <v>44736</v>
      </c>
      <c r="H39" s="66">
        <f t="shared" si="26"/>
        <v>5</v>
      </c>
      <c r="I39" s="66">
        <f t="shared" si="21"/>
        <v>1250</v>
      </c>
      <c r="J39" s="45"/>
      <c r="K39" s="2"/>
      <c r="M39" s="12"/>
    </row>
    <row r="40" spans="1:13" x14ac:dyDescent="0.25">
      <c r="A40" s="42">
        <v>37</v>
      </c>
      <c r="B40" s="62" t="s">
        <v>7</v>
      </c>
      <c r="C40" s="63" t="s">
        <v>318</v>
      </c>
      <c r="D40" s="64">
        <v>175</v>
      </c>
      <c r="E40" s="65">
        <v>44698</v>
      </c>
      <c r="F40" s="65">
        <f t="shared" ref="F40" si="30">E40+30</f>
        <v>44728</v>
      </c>
      <c r="G40" s="65">
        <v>44704</v>
      </c>
      <c r="H40" s="66">
        <f t="shared" si="26"/>
        <v>-24</v>
      </c>
      <c r="I40" s="66">
        <f t="shared" si="21"/>
        <v>-4200</v>
      </c>
      <c r="J40" s="45"/>
      <c r="K40" s="45"/>
      <c r="M40" s="12"/>
    </row>
    <row r="41" spans="1:13" x14ac:dyDescent="0.25">
      <c r="A41" s="42">
        <v>38</v>
      </c>
      <c r="B41" s="62" t="s">
        <v>388</v>
      </c>
      <c r="C41" s="63" t="s">
        <v>389</v>
      </c>
      <c r="D41" s="64">
        <v>250</v>
      </c>
      <c r="E41" s="65">
        <v>44704</v>
      </c>
      <c r="F41" s="65">
        <f t="shared" si="2"/>
        <v>44734</v>
      </c>
      <c r="G41" s="65">
        <v>44736</v>
      </c>
      <c r="H41" s="66">
        <f t="shared" si="26"/>
        <v>2</v>
      </c>
      <c r="I41" s="66">
        <f t="shared" si="21"/>
        <v>500</v>
      </c>
      <c r="J41" s="45"/>
      <c r="K41" s="45"/>
      <c r="M41" s="12"/>
    </row>
    <row r="42" spans="1:13" x14ac:dyDescent="0.25">
      <c r="A42" s="42">
        <v>39</v>
      </c>
      <c r="B42" s="62" t="s">
        <v>2</v>
      </c>
      <c r="C42" s="63" t="s">
        <v>314</v>
      </c>
      <c r="D42" s="64">
        <v>39.340000000000003</v>
      </c>
      <c r="E42" s="65">
        <v>44706</v>
      </c>
      <c r="F42" s="65">
        <f t="shared" si="2"/>
        <v>44736</v>
      </c>
      <c r="G42" s="65">
        <v>44708</v>
      </c>
      <c r="H42" s="66">
        <f t="shared" si="26"/>
        <v>-28</v>
      </c>
      <c r="I42" s="66">
        <f t="shared" si="21"/>
        <v>-1101.52</v>
      </c>
      <c r="J42" s="45"/>
      <c r="K42" s="45"/>
      <c r="M42" s="12"/>
    </row>
    <row r="43" spans="1:13" x14ac:dyDescent="0.25">
      <c r="A43" s="42">
        <v>40</v>
      </c>
      <c r="B43" s="62" t="s">
        <v>366</v>
      </c>
      <c r="C43" s="63" t="s">
        <v>367</v>
      </c>
      <c r="D43" s="64">
        <v>92.5</v>
      </c>
      <c r="E43" s="65">
        <v>44705</v>
      </c>
      <c r="F43" s="65">
        <f t="shared" si="2"/>
        <v>44735</v>
      </c>
      <c r="G43" s="65">
        <v>44757</v>
      </c>
      <c r="H43" s="66">
        <f t="shared" si="26"/>
        <v>22</v>
      </c>
      <c r="I43" s="66">
        <f t="shared" si="21"/>
        <v>2035</v>
      </c>
      <c r="J43" s="45"/>
      <c r="K43" s="2"/>
      <c r="M43" s="12"/>
    </row>
    <row r="44" spans="1:13" x14ac:dyDescent="0.25">
      <c r="A44" s="42">
        <v>41</v>
      </c>
      <c r="B44" s="66" t="s">
        <v>47</v>
      </c>
      <c r="C44" s="63" t="s">
        <v>347</v>
      </c>
      <c r="D44" s="64">
        <v>655.66</v>
      </c>
      <c r="E44" s="65">
        <v>44709</v>
      </c>
      <c r="F44" s="65">
        <f t="shared" ref="F44:F45" si="31">E44+30</f>
        <v>44739</v>
      </c>
      <c r="G44" s="65">
        <v>44855</v>
      </c>
      <c r="H44" s="66">
        <f t="shared" si="26"/>
        <v>116</v>
      </c>
      <c r="I44" s="66">
        <f t="shared" ref="I44" si="32">H44*D44</f>
        <v>76056.56</v>
      </c>
      <c r="J44" s="2"/>
      <c r="K44" s="2"/>
      <c r="M44" s="12"/>
    </row>
    <row r="45" spans="1:13" x14ac:dyDescent="0.25">
      <c r="A45" s="42">
        <v>42</v>
      </c>
      <c r="B45" s="62" t="s">
        <v>373</v>
      </c>
      <c r="C45" s="63" t="s">
        <v>379</v>
      </c>
      <c r="D45" s="64">
        <v>3073.78</v>
      </c>
      <c r="E45" s="65">
        <v>44715</v>
      </c>
      <c r="F45" s="65">
        <f t="shared" si="31"/>
        <v>44745</v>
      </c>
      <c r="G45" s="65">
        <v>44715</v>
      </c>
      <c r="H45" s="66">
        <f>G45-F45</f>
        <v>-30</v>
      </c>
      <c r="I45" s="66">
        <f>H45*D45</f>
        <v>-92213.400000000009</v>
      </c>
      <c r="J45" s="45"/>
      <c r="K45" s="2"/>
      <c r="M45" s="12"/>
    </row>
    <row r="46" spans="1:13" x14ac:dyDescent="0.25">
      <c r="A46" s="42">
        <v>43</v>
      </c>
      <c r="B46" s="62" t="s">
        <v>29</v>
      </c>
      <c r="C46" s="63" t="s">
        <v>336</v>
      </c>
      <c r="D46" s="64">
        <v>315.05</v>
      </c>
      <c r="E46" s="65">
        <v>44712</v>
      </c>
      <c r="F46" s="65">
        <f t="shared" ref="F46" si="33">E46+30</f>
        <v>44742</v>
      </c>
      <c r="G46" s="65">
        <v>44798</v>
      </c>
      <c r="H46" s="66">
        <f t="shared" ref="H46" si="34">G46-F46</f>
        <v>56</v>
      </c>
      <c r="I46" s="66">
        <f t="shared" ref="I46" si="35">H46*D46</f>
        <v>17642.8</v>
      </c>
      <c r="J46" s="2"/>
      <c r="K46" s="2"/>
      <c r="M46" s="12"/>
    </row>
    <row r="47" spans="1:13" x14ac:dyDescent="0.25">
      <c r="A47" s="42">
        <v>44</v>
      </c>
      <c r="B47" s="68" t="s">
        <v>23</v>
      </c>
      <c r="C47" s="44"/>
      <c r="D47" s="52"/>
      <c r="E47" s="41"/>
      <c r="F47" s="41"/>
      <c r="G47" s="41"/>
      <c r="H47" s="45"/>
      <c r="I47" s="45"/>
      <c r="J47" s="2"/>
      <c r="K47" s="2"/>
      <c r="M47" s="12"/>
    </row>
    <row r="48" spans="1:13" x14ac:dyDescent="0.25">
      <c r="A48" s="42">
        <v>45</v>
      </c>
      <c r="B48" s="66" t="s">
        <v>9</v>
      </c>
      <c r="C48" s="63" t="s">
        <v>324</v>
      </c>
      <c r="D48" s="64">
        <v>42.9</v>
      </c>
      <c r="E48" s="65">
        <v>44712</v>
      </c>
      <c r="F48" s="65">
        <f t="shared" si="2"/>
        <v>44742</v>
      </c>
      <c r="G48" s="65">
        <v>44728</v>
      </c>
      <c r="H48" s="66">
        <f t="shared" si="26"/>
        <v>-14</v>
      </c>
      <c r="I48" s="66">
        <f t="shared" si="21"/>
        <v>-600.6</v>
      </c>
      <c r="J48" s="45"/>
      <c r="K48" s="2"/>
      <c r="M48" s="12"/>
    </row>
    <row r="49" spans="1:13" x14ac:dyDescent="0.25">
      <c r="A49" s="42">
        <v>46</v>
      </c>
      <c r="B49" s="43" t="s">
        <v>398</v>
      </c>
      <c r="C49" s="44" t="s">
        <v>399</v>
      </c>
      <c r="D49" s="52">
        <v>5800</v>
      </c>
      <c r="E49" s="41">
        <v>44718</v>
      </c>
      <c r="F49" s="41">
        <f t="shared" si="2"/>
        <v>44748</v>
      </c>
      <c r="G49" s="41">
        <v>44848</v>
      </c>
      <c r="H49" s="45">
        <f t="shared" si="26"/>
        <v>100</v>
      </c>
      <c r="I49" s="45">
        <f>H49*D49</f>
        <v>580000</v>
      </c>
      <c r="J49" s="45"/>
      <c r="K49" s="45"/>
      <c r="M49" s="12"/>
    </row>
    <row r="50" spans="1:13" x14ac:dyDescent="0.25">
      <c r="A50" s="42">
        <v>47</v>
      </c>
      <c r="B50" s="62" t="s">
        <v>2</v>
      </c>
      <c r="C50" s="63" t="s">
        <v>329</v>
      </c>
      <c r="D50" s="64">
        <v>41.8</v>
      </c>
      <c r="E50" s="65">
        <v>44728</v>
      </c>
      <c r="F50" s="65">
        <f t="shared" si="2"/>
        <v>44758</v>
      </c>
      <c r="G50" s="65">
        <v>44732</v>
      </c>
      <c r="H50" s="66">
        <f t="shared" si="26"/>
        <v>-26</v>
      </c>
      <c r="I50" s="66">
        <f t="shared" ref="I50:I51" si="36">H50*D50</f>
        <v>-1086.8</v>
      </c>
      <c r="J50" s="45"/>
      <c r="K50" s="45"/>
      <c r="M50" s="12"/>
    </row>
    <row r="51" spans="1:13" x14ac:dyDescent="0.25">
      <c r="A51" s="42">
        <v>48</v>
      </c>
      <c r="B51" s="62" t="s">
        <v>382</v>
      </c>
      <c r="C51" s="63" t="s">
        <v>385</v>
      </c>
      <c r="D51" s="64">
        <v>95.43</v>
      </c>
      <c r="E51" s="65">
        <v>44735</v>
      </c>
      <c r="F51" s="65">
        <f t="shared" si="2"/>
        <v>44765</v>
      </c>
      <c r="G51" s="65">
        <v>44757</v>
      </c>
      <c r="H51" s="66">
        <f t="shared" si="26"/>
        <v>-8</v>
      </c>
      <c r="I51" s="66">
        <f t="shared" si="36"/>
        <v>-763.44</v>
      </c>
      <c r="J51" s="45"/>
      <c r="K51" s="2"/>
      <c r="M51" s="12"/>
    </row>
    <row r="52" spans="1:13" x14ac:dyDescent="0.25">
      <c r="A52" s="42">
        <v>49</v>
      </c>
      <c r="B52" s="62" t="s">
        <v>29</v>
      </c>
      <c r="C52" s="63" t="s">
        <v>337</v>
      </c>
      <c r="D52" s="64">
        <v>315.05</v>
      </c>
      <c r="E52" s="65">
        <v>44742</v>
      </c>
      <c r="F52" s="65">
        <f t="shared" si="2"/>
        <v>44772</v>
      </c>
      <c r="G52" s="65">
        <v>44823</v>
      </c>
      <c r="H52" s="66">
        <f t="shared" si="26"/>
        <v>51</v>
      </c>
      <c r="I52" s="66">
        <f t="shared" si="21"/>
        <v>16067.550000000001</v>
      </c>
      <c r="J52" s="45"/>
      <c r="K52" s="45"/>
      <c r="M52" s="12"/>
    </row>
    <row r="53" spans="1:13" x14ac:dyDescent="0.25">
      <c r="A53" s="42">
        <v>50</v>
      </c>
      <c r="B53" s="62" t="s">
        <v>7</v>
      </c>
      <c r="C53" s="63" t="s">
        <v>319</v>
      </c>
      <c r="D53" s="64">
        <v>45</v>
      </c>
      <c r="E53" s="65">
        <v>44739</v>
      </c>
      <c r="F53" s="65">
        <f t="shared" si="2"/>
        <v>44769</v>
      </c>
      <c r="G53" s="65">
        <v>44743</v>
      </c>
      <c r="H53" s="66">
        <f t="shared" ref="H53:H54" si="37">G53-F53</f>
        <v>-26</v>
      </c>
      <c r="I53" s="66">
        <f t="shared" ref="I53:I54" si="38">H53*D53</f>
        <v>-1170</v>
      </c>
      <c r="J53" s="2"/>
      <c r="K53" s="2"/>
      <c r="M53" s="12"/>
    </row>
    <row r="54" spans="1:13" x14ac:dyDescent="0.25">
      <c r="A54" s="42">
        <v>51</v>
      </c>
      <c r="B54" s="62" t="s">
        <v>255</v>
      </c>
      <c r="C54" s="63" t="s">
        <v>351</v>
      </c>
      <c r="D54" s="64">
        <v>33.71</v>
      </c>
      <c r="E54" s="65">
        <v>44742</v>
      </c>
      <c r="F54" s="65">
        <f t="shared" ref="F54" si="39">E54+30</f>
        <v>44772</v>
      </c>
      <c r="G54" s="65">
        <v>44749</v>
      </c>
      <c r="H54" s="66">
        <f t="shared" si="37"/>
        <v>-23</v>
      </c>
      <c r="I54" s="66">
        <f t="shared" si="38"/>
        <v>-775.33</v>
      </c>
      <c r="J54" s="45"/>
      <c r="K54" s="45"/>
      <c r="M54" s="12"/>
    </row>
    <row r="55" spans="1:13" x14ac:dyDescent="0.25">
      <c r="A55" s="67">
        <v>52</v>
      </c>
      <c r="B55" s="68" t="s">
        <v>47</v>
      </c>
      <c r="C55" s="44"/>
      <c r="D55" s="52"/>
      <c r="E55" s="41"/>
      <c r="F55" s="41"/>
      <c r="G55" s="41"/>
      <c r="H55" s="45"/>
      <c r="I55" s="45"/>
      <c r="J55" s="2"/>
      <c r="K55" s="2"/>
      <c r="M55" s="12"/>
    </row>
    <row r="56" spans="1:13" x14ac:dyDescent="0.25">
      <c r="A56" s="42">
        <v>53</v>
      </c>
      <c r="B56" s="62" t="s">
        <v>361</v>
      </c>
      <c r="C56" s="63" t="s">
        <v>364</v>
      </c>
      <c r="D56" s="64">
        <v>171.56</v>
      </c>
      <c r="E56" s="65">
        <v>44767</v>
      </c>
      <c r="F56" s="65">
        <f t="shared" ref="F56:F57" si="40">E56+30</f>
        <v>44797</v>
      </c>
      <c r="G56" s="65">
        <v>44799</v>
      </c>
      <c r="H56" s="66">
        <f t="shared" ref="H56:H57" si="41">G56-F56</f>
        <v>2</v>
      </c>
      <c r="I56" s="66">
        <f t="shared" ref="I56:I57" si="42">H56*D56</f>
        <v>343.12</v>
      </c>
      <c r="J56" s="2"/>
      <c r="K56" s="2"/>
      <c r="M56" s="12"/>
    </row>
    <row r="57" spans="1:13" x14ac:dyDescent="0.25">
      <c r="A57" s="42">
        <v>54</v>
      </c>
      <c r="B57" s="62" t="s">
        <v>382</v>
      </c>
      <c r="C57" s="63" t="s">
        <v>392</v>
      </c>
      <c r="D57" s="64">
        <v>183.69</v>
      </c>
      <c r="E57" s="65">
        <v>44769</v>
      </c>
      <c r="F57" s="65">
        <f t="shared" si="40"/>
        <v>44799</v>
      </c>
      <c r="G57" s="65">
        <v>44795</v>
      </c>
      <c r="H57" s="66">
        <f t="shared" si="41"/>
        <v>-4</v>
      </c>
      <c r="I57" s="66">
        <f t="shared" si="42"/>
        <v>-734.76</v>
      </c>
      <c r="J57" s="45"/>
      <c r="K57" s="45"/>
      <c r="M57" s="12"/>
    </row>
    <row r="58" spans="1:13" x14ac:dyDescent="0.25">
      <c r="A58" s="67">
        <v>55</v>
      </c>
      <c r="B58" s="68" t="s">
        <v>47</v>
      </c>
      <c r="C58" s="44"/>
      <c r="D58" s="52"/>
      <c r="E58" s="41"/>
      <c r="F58" s="41"/>
      <c r="G58" s="41"/>
      <c r="H58" s="45"/>
      <c r="I58" s="45"/>
      <c r="J58" s="45"/>
      <c r="K58" s="45"/>
      <c r="M58" s="12"/>
    </row>
    <row r="59" spans="1:13" x14ac:dyDescent="0.25">
      <c r="A59" s="42">
        <v>56</v>
      </c>
      <c r="B59" s="62" t="s">
        <v>29</v>
      </c>
      <c r="C59" s="63" t="s">
        <v>338</v>
      </c>
      <c r="D59" s="64">
        <v>315.05</v>
      </c>
      <c r="E59" s="65">
        <v>44773</v>
      </c>
      <c r="F59" s="65">
        <f t="shared" ref="F59:F61" si="43">E59+30</f>
        <v>44803</v>
      </c>
      <c r="G59" s="65">
        <v>44848</v>
      </c>
      <c r="H59" s="66">
        <f t="shared" ref="H59:H61" si="44">G59-F59</f>
        <v>45</v>
      </c>
      <c r="I59" s="66">
        <f t="shared" ref="I59:I61" si="45">H59*D59</f>
        <v>14177.25</v>
      </c>
      <c r="J59" s="45"/>
      <c r="K59" s="45"/>
      <c r="M59" s="12"/>
    </row>
    <row r="60" spans="1:13" x14ac:dyDescent="0.25">
      <c r="A60" s="42">
        <v>57</v>
      </c>
      <c r="B60" s="62" t="s">
        <v>87</v>
      </c>
      <c r="C60" s="63" t="s">
        <v>356</v>
      </c>
      <c r="D60" s="64">
        <v>30</v>
      </c>
      <c r="E60" s="65">
        <v>44778</v>
      </c>
      <c r="F60" s="65">
        <f t="shared" si="43"/>
        <v>44808</v>
      </c>
      <c r="G60" s="65">
        <v>44823</v>
      </c>
      <c r="H60" s="66">
        <f t="shared" si="44"/>
        <v>15</v>
      </c>
      <c r="I60" s="66">
        <f t="shared" si="45"/>
        <v>450</v>
      </c>
      <c r="J60" s="2"/>
      <c r="K60" s="2"/>
      <c r="M60" s="12"/>
    </row>
    <row r="61" spans="1:13" x14ac:dyDescent="0.25">
      <c r="A61" s="42">
        <v>58</v>
      </c>
      <c r="B61" s="62" t="s">
        <v>382</v>
      </c>
      <c r="C61" s="63" t="s">
        <v>393</v>
      </c>
      <c r="D61" s="64">
        <v>253.23</v>
      </c>
      <c r="E61" s="65">
        <v>44797</v>
      </c>
      <c r="F61" s="65">
        <f t="shared" si="43"/>
        <v>44827</v>
      </c>
      <c r="G61" s="65">
        <v>44827</v>
      </c>
      <c r="H61" s="66">
        <f t="shared" si="44"/>
        <v>0</v>
      </c>
      <c r="I61" s="66">
        <f t="shared" si="45"/>
        <v>0</v>
      </c>
      <c r="J61" s="45"/>
      <c r="K61" s="2"/>
      <c r="M61" s="12"/>
    </row>
    <row r="62" spans="1:13" x14ac:dyDescent="0.25">
      <c r="A62" s="42">
        <v>59</v>
      </c>
      <c r="B62" s="62" t="s">
        <v>29</v>
      </c>
      <c r="C62" s="63" t="s">
        <v>339</v>
      </c>
      <c r="D62" s="64">
        <v>315.05</v>
      </c>
      <c r="E62" s="65">
        <v>44810</v>
      </c>
      <c r="F62" s="65">
        <f t="shared" si="2"/>
        <v>44840</v>
      </c>
      <c r="G62" s="65">
        <v>44862</v>
      </c>
      <c r="H62" s="66">
        <f t="shared" si="26"/>
        <v>22</v>
      </c>
      <c r="I62" s="66">
        <f t="shared" si="21"/>
        <v>6931.1</v>
      </c>
      <c r="J62" s="45"/>
      <c r="K62" s="45"/>
      <c r="M62" s="12"/>
    </row>
    <row r="63" spans="1:13" x14ac:dyDescent="0.25">
      <c r="A63" s="42">
        <v>60</v>
      </c>
      <c r="B63" s="66" t="s">
        <v>59</v>
      </c>
      <c r="C63" s="63" t="s">
        <v>349</v>
      </c>
      <c r="D63" s="64">
        <v>2184</v>
      </c>
      <c r="E63" s="65">
        <v>44806</v>
      </c>
      <c r="F63" s="65">
        <f t="shared" ref="F63:F64" si="46">E63+30</f>
        <v>44836</v>
      </c>
      <c r="G63" s="65">
        <v>44812</v>
      </c>
      <c r="H63" s="66">
        <f t="shared" si="26"/>
        <v>-24</v>
      </c>
      <c r="I63" s="66">
        <f t="shared" ref="I63:I64" si="47">H63*D63</f>
        <v>-52416</v>
      </c>
      <c r="J63" s="45"/>
      <c r="K63" s="45"/>
      <c r="M63" s="12"/>
    </row>
    <row r="64" spans="1:13" x14ac:dyDescent="0.25">
      <c r="A64" s="42">
        <v>61</v>
      </c>
      <c r="B64" s="62" t="s">
        <v>382</v>
      </c>
      <c r="C64" s="63" t="s">
        <v>394</v>
      </c>
      <c r="D64" s="64">
        <v>226.29</v>
      </c>
      <c r="E64" s="65">
        <v>44826</v>
      </c>
      <c r="F64" s="65">
        <f t="shared" si="46"/>
        <v>44856</v>
      </c>
      <c r="G64" s="65">
        <v>44855</v>
      </c>
      <c r="H64" s="66">
        <f t="shared" si="26"/>
        <v>-1</v>
      </c>
      <c r="I64" s="66">
        <f t="shared" si="47"/>
        <v>-226.29</v>
      </c>
      <c r="J64" s="45"/>
      <c r="K64" s="45"/>
      <c r="M64" s="12"/>
    </row>
    <row r="65" spans="1:13" x14ac:dyDescent="0.25">
      <c r="A65" s="42">
        <v>62</v>
      </c>
      <c r="B65" s="62" t="s">
        <v>2</v>
      </c>
      <c r="C65" s="63" t="s">
        <v>330</v>
      </c>
      <c r="D65" s="64">
        <v>49.18</v>
      </c>
      <c r="E65" s="65">
        <v>44834</v>
      </c>
      <c r="F65" s="65">
        <f t="shared" ref="F65" si="48">E65+30</f>
        <v>44864</v>
      </c>
      <c r="G65" s="65">
        <v>44837</v>
      </c>
      <c r="H65" s="66">
        <f t="shared" ref="H65" si="49">G65-F65</f>
        <v>-27</v>
      </c>
      <c r="I65" s="66">
        <f t="shared" si="21"/>
        <v>-1327.86</v>
      </c>
      <c r="J65" s="45"/>
      <c r="K65" s="45"/>
      <c r="M65" s="12"/>
    </row>
    <row r="66" spans="1:13" x14ac:dyDescent="0.25">
      <c r="A66" s="42">
        <v>63</v>
      </c>
      <c r="B66" s="66" t="s">
        <v>390</v>
      </c>
      <c r="C66" s="63" t="s">
        <v>391</v>
      </c>
      <c r="D66" s="64">
        <v>199</v>
      </c>
      <c r="E66" s="65">
        <v>44826</v>
      </c>
      <c r="F66" s="65">
        <f t="shared" si="2"/>
        <v>44856</v>
      </c>
      <c r="G66" s="65">
        <v>44862</v>
      </c>
      <c r="H66" s="66">
        <f t="shared" si="26"/>
        <v>6</v>
      </c>
      <c r="I66" s="66">
        <f t="shared" si="21"/>
        <v>1194</v>
      </c>
      <c r="J66" s="45"/>
      <c r="K66" s="2"/>
      <c r="M66" s="12"/>
    </row>
    <row r="67" spans="1:13" x14ac:dyDescent="0.25">
      <c r="A67" s="42">
        <v>64</v>
      </c>
      <c r="B67" s="62" t="s">
        <v>29</v>
      </c>
      <c r="C67" s="63" t="s">
        <v>340</v>
      </c>
      <c r="D67" s="64">
        <v>315.05</v>
      </c>
      <c r="E67" s="65">
        <v>44834</v>
      </c>
      <c r="F67" s="65">
        <f t="shared" ref="F67:F69" si="50">E67+30</f>
        <v>44864</v>
      </c>
      <c r="G67" s="65">
        <v>44883</v>
      </c>
      <c r="H67" s="66">
        <f t="shared" ref="H67:H69" si="51">G67-F67</f>
        <v>19</v>
      </c>
      <c r="I67" s="66">
        <f t="shared" ref="I67:I69" si="52">H67*D67</f>
        <v>5985.95</v>
      </c>
      <c r="J67" s="45"/>
      <c r="K67" s="2"/>
      <c r="M67" s="12"/>
    </row>
    <row r="68" spans="1:13" x14ac:dyDescent="0.25">
      <c r="A68" s="42">
        <v>65</v>
      </c>
      <c r="B68" s="62" t="s">
        <v>361</v>
      </c>
      <c r="C68" s="63" t="s">
        <v>365</v>
      </c>
      <c r="D68" s="64">
        <v>171.56</v>
      </c>
      <c r="E68" s="65">
        <v>44853</v>
      </c>
      <c r="F68" s="65">
        <f t="shared" si="50"/>
        <v>44883</v>
      </c>
      <c r="G68" s="65">
        <v>44862</v>
      </c>
      <c r="H68" s="66">
        <f t="shared" si="51"/>
        <v>-21</v>
      </c>
      <c r="I68" s="66">
        <f t="shared" si="52"/>
        <v>-3602.76</v>
      </c>
      <c r="J68" s="2"/>
      <c r="K68" s="2"/>
      <c r="M68" s="12"/>
    </row>
    <row r="69" spans="1:13" x14ac:dyDescent="0.25">
      <c r="A69" s="42">
        <v>66</v>
      </c>
      <c r="B69" s="62" t="s">
        <v>382</v>
      </c>
      <c r="C69" s="63" t="s">
        <v>395</v>
      </c>
      <c r="D69" s="64">
        <v>193.69</v>
      </c>
      <c r="E69" s="65">
        <v>44854</v>
      </c>
      <c r="F69" s="65">
        <f t="shared" si="50"/>
        <v>44884</v>
      </c>
      <c r="G69" s="65">
        <v>44883</v>
      </c>
      <c r="H69" s="66">
        <f t="shared" si="51"/>
        <v>-1</v>
      </c>
      <c r="I69" s="66">
        <f t="shared" si="52"/>
        <v>-193.69</v>
      </c>
      <c r="J69" s="45"/>
      <c r="K69" s="45"/>
      <c r="M69" s="12"/>
    </row>
    <row r="70" spans="1:13" x14ac:dyDescent="0.25">
      <c r="A70" s="67">
        <v>67</v>
      </c>
      <c r="B70" s="68" t="s">
        <v>47</v>
      </c>
      <c r="C70" s="44"/>
      <c r="D70" s="52"/>
      <c r="E70" s="41"/>
      <c r="F70" s="41"/>
      <c r="G70" s="41"/>
      <c r="H70" s="45"/>
      <c r="I70" s="45"/>
      <c r="J70" s="2"/>
      <c r="K70" s="2"/>
      <c r="M70" s="12"/>
    </row>
    <row r="71" spans="1:13" x14ac:dyDescent="0.25">
      <c r="A71" s="67">
        <v>68</v>
      </c>
      <c r="B71" s="68" t="s">
        <v>47</v>
      </c>
      <c r="C71" s="44"/>
      <c r="D71" s="52"/>
      <c r="E71" s="41"/>
      <c r="F71" s="41"/>
      <c r="G71" s="41"/>
      <c r="H71" s="45"/>
      <c r="I71" s="45"/>
      <c r="J71" s="45"/>
      <c r="K71" s="2"/>
      <c r="M71" s="12"/>
    </row>
    <row r="72" spans="1:13" x14ac:dyDescent="0.25">
      <c r="A72" s="42">
        <v>69</v>
      </c>
      <c r="B72" s="66" t="s">
        <v>47</v>
      </c>
      <c r="C72" s="63" t="s">
        <v>348</v>
      </c>
      <c r="D72" s="64">
        <v>549.96</v>
      </c>
      <c r="E72" s="65">
        <v>44859</v>
      </c>
      <c r="F72" s="65">
        <f t="shared" si="2"/>
        <v>44889</v>
      </c>
      <c r="G72" s="65">
        <v>44889</v>
      </c>
      <c r="H72" s="66">
        <f t="shared" ref="H72" si="53">G72-F72</f>
        <v>0</v>
      </c>
      <c r="I72" s="66">
        <f t="shared" si="21"/>
        <v>0</v>
      </c>
      <c r="J72" s="45"/>
      <c r="K72" s="2"/>
      <c r="M72" s="12"/>
    </row>
    <row r="73" spans="1:13" x14ac:dyDescent="0.25">
      <c r="A73" s="42">
        <v>70</v>
      </c>
      <c r="B73" s="62" t="s">
        <v>29</v>
      </c>
      <c r="C73" s="63" t="s">
        <v>341</v>
      </c>
      <c r="D73" s="64">
        <v>315.05</v>
      </c>
      <c r="E73" s="65">
        <v>44865</v>
      </c>
      <c r="F73" s="65">
        <f t="shared" si="2"/>
        <v>44895</v>
      </c>
      <c r="G73" s="65">
        <v>44911</v>
      </c>
      <c r="H73" s="66">
        <f t="shared" si="26"/>
        <v>16</v>
      </c>
      <c r="I73" s="66">
        <f t="shared" si="21"/>
        <v>5040.8</v>
      </c>
      <c r="J73" s="45"/>
      <c r="K73" s="2"/>
      <c r="M73" s="12"/>
    </row>
    <row r="74" spans="1:13" x14ac:dyDescent="0.25">
      <c r="A74" s="42">
        <v>71</v>
      </c>
      <c r="B74" s="62" t="s">
        <v>255</v>
      </c>
      <c r="C74" s="63" t="s">
        <v>352</v>
      </c>
      <c r="D74" s="64">
        <v>22.97</v>
      </c>
      <c r="E74" s="65">
        <v>44872</v>
      </c>
      <c r="F74" s="65">
        <f t="shared" si="2"/>
        <v>44902</v>
      </c>
      <c r="G74" s="65">
        <v>44872</v>
      </c>
      <c r="H74" s="66">
        <f t="shared" si="26"/>
        <v>-30</v>
      </c>
      <c r="I74" s="66">
        <f t="shared" si="21"/>
        <v>-689.09999999999991</v>
      </c>
      <c r="J74" s="45"/>
      <c r="K74" s="45"/>
      <c r="M74" s="12"/>
    </row>
    <row r="75" spans="1:13" x14ac:dyDescent="0.25">
      <c r="A75" s="42">
        <v>72</v>
      </c>
      <c r="B75" s="62" t="s">
        <v>2</v>
      </c>
      <c r="C75" s="63" t="s">
        <v>331</v>
      </c>
      <c r="D75" s="64">
        <v>9.84</v>
      </c>
      <c r="E75" s="65">
        <v>44882</v>
      </c>
      <c r="F75" s="65">
        <f t="shared" si="2"/>
        <v>44912</v>
      </c>
      <c r="G75" s="65">
        <v>44883</v>
      </c>
      <c r="H75" s="66">
        <f t="shared" si="26"/>
        <v>-29</v>
      </c>
      <c r="I75" s="66">
        <f t="shared" ref="I75:I76" si="54">H75*D75</f>
        <v>-285.36</v>
      </c>
      <c r="J75" s="45"/>
      <c r="K75" s="2"/>
      <c r="M75" s="12"/>
    </row>
    <row r="76" spans="1:13" x14ac:dyDescent="0.25">
      <c r="A76" s="42">
        <v>73</v>
      </c>
      <c r="B76" s="62" t="s">
        <v>382</v>
      </c>
      <c r="C76" s="63" t="s">
        <v>396</v>
      </c>
      <c r="D76" s="64">
        <v>86.85</v>
      </c>
      <c r="E76" s="65">
        <v>44887</v>
      </c>
      <c r="F76" s="65">
        <f t="shared" si="2"/>
        <v>44917</v>
      </c>
      <c r="G76" s="65">
        <v>44911</v>
      </c>
      <c r="H76" s="66">
        <f t="shared" si="26"/>
        <v>-6</v>
      </c>
      <c r="I76" s="66">
        <f t="shared" si="54"/>
        <v>-521.09999999999991</v>
      </c>
      <c r="J76" s="45"/>
      <c r="K76" s="45"/>
      <c r="M76" s="12"/>
    </row>
    <row r="77" spans="1:13" x14ac:dyDescent="0.25">
      <c r="A77" s="42">
        <v>74</v>
      </c>
      <c r="B77" s="62" t="s">
        <v>41</v>
      </c>
      <c r="C77" s="63" t="s">
        <v>344</v>
      </c>
      <c r="D77" s="64">
        <v>24.42</v>
      </c>
      <c r="E77" s="65">
        <v>44884</v>
      </c>
      <c r="F77" s="65">
        <f t="shared" si="2"/>
        <v>44914</v>
      </c>
      <c r="G77" s="65">
        <v>44889</v>
      </c>
      <c r="H77" s="66">
        <f t="shared" si="26"/>
        <v>-25</v>
      </c>
      <c r="I77" s="66">
        <f t="shared" si="21"/>
        <v>-610.5</v>
      </c>
      <c r="J77" s="45"/>
      <c r="K77" s="2"/>
      <c r="M77" s="12"/>
    </row>
    <row r="78" spans="1:13" x14ac:dyDescent="0.25">
      <c r="A78" s="42">
        <v>75</v>
      </c>
      <c r="B78" s="62" t="s">
        <v>240</v>
      </c>
      <c r="C78" s="63" t="s">
        <v>317</v>
      </c>
      <c r="D78" s="64">
        <v>216</v>
      </c>
      <c r="E78" s="65">
        <v>44889</v>
      </c>
      <c r="F78" s="65">
        <f t="shared" ref="F78" si="55">E78+30</f>
        <v>44919</v>
      </c>
      <c r="G78" s="65">
        <v>44917</v>
      </c>
      <c r="H78" s="66">
        <f t="shared" ref="H78" si="56">G78-F78</f>
        <v>-2</v>
      </c>
      <c r="I78" s="66">
        <f t="shared" ref="I78" si="57">H78*D78</f>
        <v>-432</v>
      </c>
      <c r="J78" s="45"/>
      <c r="K78" s="2"/>
      <c r="M78" s="12"/>
    </row>
    <row r="79" spans="1:13" x14ac:dyDescent="0.25">
      <c r="A79" s="42">
        <v>76</v>
      </c>
      <c r="B79" s="66" t="s">
        <v>377</v>
      </c>
      <c r="C79" s="63" t="s">
        <v>378</v>
      </c>
      <c r="D79" s="64">
        <v>250</v>
      </c>
      <c r="E79" s="65">
        <v>44889</v>
      </c>
      <c r="F79" s="65">
        <f t="shared" ref="F79:F86" si="58">E79+30</f>
        <v>44919</v>
      </c>
      <c r="G79" s="65">
        <v>44917</v>
      </c>
      <c r="H79" s="66">
        <f t="shared" si="26"/>
        <v>-2</v>
      </c>
      <c r="I79" s="66">
        <f t="shared" si="21"/>
        <v>-500</v>
      </c>
      <c r="J79" s="45"/>
      <c r="K79" s="2"/>
      <c r="M79" s="12"/>
    </row>
    <row r="80" spans="1:13" x14ac:dyDescent="0.25">
      <c r="A80" s="42">
        <v>77</v>
      </c>
      <c r="B80" s="66" t="s">
        <v>325</v>
      </c>
      <c r="C80" s="63" t="s">
        <v>326</v>
      </c>
      <c r="D80" s="64">
        <v>750</v>
      </c>
      <c r="E80" s="65">
        <v>44893</v>
      </c>
      <c r="F80" s="65">
        <f t="shared" si="58"/>
        <v>44923</v>
      </c>
      <c r="G80" s="65">
        <v>44917</v>
      </c>
      <c r="H80" s="66">
        <f t="shared" si="26"/>
        <v>-6</v>
      </c>
      <c r="I80" s="66">
        <f t="shared" si="21"/>
        <v>-4500</v>
      </c>
      <c r="J80" s="2"/>
      <c r="K80" s="2"/>
      <c r="M80" s="12"/>
    </row>
    <row r="81" spans="1:13" x14ac:dyDescent="0.25">
      <c r="A81" s="42">
        <v>78</v>
      </c>
      <c r="B81" s="62" t="s">
        <v>57</v>
      </c>
      <c r="C81" s="63" t="s">
        <v>316</v>
      </c>
      <c r="D81" s="64">
        <v>203</v>
      </c>
      <c r="E81" s="65">
        <v>44897</v>
      </c>
      <c r="F81" s="65">
        <f t="shared" si="58"/>
        <v>44927</v>
      </c>
      <c r="G81" s="65">
        <v>44901</v>
      </c>
      <c r="H81" s="66">
        <f t="shared" ref="H81:H83" si="59">G81-F81</f>
        <v>-26</v>
      </c>
      <c r="I81" s="66">
        <f t="shared" ref="I81:I83" si="60">H81*D81</f>
        <v>-5278</v>
      </c>
      <c r="J81" s="45"/>
      <c r="K81" s="2"/>
      <c r="M81" s="12"/>
    </row>
    <row r="82" spans="1:13" x14ac:dyDescent="0.25">
      <c r="A82" s="42">
        <v>79</v>
      </c>
      <c r="B82" s="62" t="s">
        <v>366</v>
      </c>
      <c r="C82" s="63" t="s">
        <v>368</v>
      </c>
      <c r="D82" s="64">
        <v>10.5</v>
      </c>
      <c r="E82" s="65">
        <v>44901</v>
      </c>
      <c r="F82" s="65">
        <f t="shared" si="58"/>
        <v>44931</v>
      </c>
      <c r="G82" s="65">
        <v>44956</v>
      </c>
      <c r="H82" s="66">
        <f t="shared" si="59"/>
        <v>25</v>
      </c>
      <c r="I82" s="66">
        <f t="shared" si="60"/>
        <v>262.5</v>
      </c>
      <c r="J82" s="45"/>
      <c r="K82" s="2"/>
      <c r="M82" s="12"/>
    </row>
    <row r="83" spans="1:13" x14ac:dyDescent="0.25">
      <c r="A83" s="42">
        <v>80</v>
      </c>
      <c r="B83" s="62" t="s">
        <v>382</v>
      </c>
      <c r="C83" s="63" t="s">
        <v>397</v>
      </c>
      <c r="D83" s="64">
        <v>86.85</v>
      </c>
      <c r="E83" s="65">
        <v>44923</v>
      </c>
      <c r="F83" s="65">
        <f t="shared" si="58"/>
        <v>44953</v>
      </c>
      <c r="G83" s="65">
        <v>44942</v>
      </c>
      <c r="H83" s="66">
        <f t="shared" si="59"/>
        <v>-11</v>
      </c>
      <c r="I83" s="66">
        <f t="shared" si="60"/>
        <v>-955.34999999999991</v>
      </c>
      <c r="J83" s="2"/>
      <c r="K83" s="2"/>
      <c r="M83" s="12"/>
    </row>
    <row r="84" spans="1:13" x14ac:dyDescent="0.25">
      <c r="A84" s="42">
        <v>81</v>
      </c>
      <c r="B84" s="69" t="s">
        <v>386</v>
      </c>
      <c r="C84" s="63"/>
      <c r="D84" s="64"/>
      <c r="E84" s="65"/>
      <c r="F84" s="65"/>
      <c r="G84" s="65"/>
      <c r="H84" s="66"/>
      <c r="I84" s="66"/>
      <c r="J84" s="45"/>
      <c r="K84" s="45"/>
      <c r="M84" s="12"/>
    </row>
    <row r="85" spans="1:13" x14ac:dyDescent="0.25">
      <c r="A85" s="42">
        <v>82</v>
      </c>
      <c r="B85" s="66" t="s">
        <v>59</v>
      </c>
      <c r="C85" s="63" t="s">
        <v>353</v>
      </c>
      <c r="D85" s="64">
        <v>2906.8</v>
      </c>
      <c r="E85" s="65">
        <v>44922</v>
      </c>
      <c r="F85" s="65">
        <f t="shared" si="58"/>
        <v>44952</v>
      </c>
      <c r="G85" s="65">
        <v>44923</v>
      </c>
      <c r="H85" s="66">
        <f t="shared" ref="H85" si="61">G85-F85</f>
        <v>-29</v>
      </c>
      <c r="I85" s="66">
        <f t="shared" si="21"/>
        <v>-84297.200000000012</v>
      </c>
      <c r="J85" s="45"/>
      <c r="K85" s="45"/>
      <c r="M85" s="12"/>
    </row>
    <row r="86" spans="1:13" x14ac:dyDescent="0.25">
      <c r="A86" s="42">
        <v>83</v>
      </c>
      <c r="B86" s="62" t="s">
        <v>41</v>
      </c>
      <c r="C86" s="63" t="s">
        <v>345</v>
      </c>
      <c r="D86" s="64">
        <v>56.56</v>
      </c>
      <c r="E86" s="65">
        <v>44926</v>
      </c>
      <c r="F86" s="65">
        <f t="shared" si="58"/>
        <v>44956</v>
      </c>
      <c r="G86" s="65">
        <v>44926</v>
      </c>
      <c r="H86" s="66">
        <f t="shared" ref="H86" si="62">G86-F86</f>
        <v>-30</v>
      </c>
      <c r="I86" s="66">
        <f t="shared" ref="I86" si="63">H86*D86</f>
        <v>-1696.8000000000002</v>
      </c>
      <c r="J86" s="45"/>
      <c r="K86" s="45"/>
      <c r="M86" s="12"/>
    </row>
    <row r="87" spans="1:13" x14ac:dyDescent="0.25">
      <c r="A87" s="5"/>
      <c r="C87" s="8"/>
      <c r="D87" s="54">
        <f>SUM(D4:D86)</f>
        <v>41951.229999999996</v>
      </c>
      <c r="E87" s="12"/>
      <c r="F87" s="12"/>
      <c r="H87" s="49">
        <f>SUM(H4:H86)</f>
        <v>247</v>
      </c>
      <c r="I87" s="49">
        <f>SUM(I4:I86)</f>
        <v>810629.25000000023</v>
      </c>
    </row>
    <row r="91" spans="1:13" x14ac:dyDescent="0.25">
      <c r="I91" s="55">
        <f>I87/D87</f>
        <v>19.32313426805365</v>
      </c>
    </row>
  </sheetData>
  <autoFilter ref="A3:K86" xr:uid="{00000000-0009-0000-0000-000004000000}">
    <sortState xmlns:xlrd2="http://schemas.microsoft.com/office/spreadsheetml/2017/richdata2" ref="A4:K93">
      <sortCondition ref="A3:A93"/>
    </sortState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2"/>
  <sheetViews>
    <sheetView topLeftCell="A73" workbookViewId="0">
      <selection activeCell="I102" sqref="I102"/>
    </sheetView>
  </sheetViews>
  <sheetFormatPr defaultRowHeight="15" x14ac:dyDescent="0.25"/>
  <cols>
    <col min="1" max="1" width="9.140625" style="4"/>
    <col min="2" max="2" width="38" bestFit="1" customWidth="1"/>
    <col min="3" max="3" width="18.7109375" bestFit="1" customWidth="1"/>
    <col min="4" max="6" width="18.7109375" customWidth="1"/>
    <col min="7" max="7" width="17.42578125" bestFit="1" customWidth="1"/>
    <col min="9" max="9" width="11.7109375" bestFit="1" customWidth="1"/>
  </cols>
  <sheetData>
    <row r="1" spans="1:13" ht="25.5" customHeight="1" x14ac:dyDescent="0.25">
      <c r="A1" s="107" t="s">
        <v>195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ht="16.5" customHeight="1" x14ac:dyDescent="0.25">
      <c r="A2" s="4" t="s">
        <v>48</v>
      </c>
      <c r="B2" s="11" t="s">
        <v>0</v>
      </c>
      <c r="C2" s="11" t="s">
        <v>1</v>
      </c>
      <c r="D2" s="14" t="s">
        <v>197</v>
      </c>
      <c r="E2" s="14" t="s">
        <v>177</v>
      </c>
      <c r="F2" s="11" t="s">
        <v>115</v>
      </c>
      <c r="G2" s="11" t="s">
        <v>4</v>
      </c>
      <c r="H2" s="11" t="s">
        <v>114</v>
      </c>
      <c r="I2" s="1"/>
      <c r="J2" s="1"/>
      <c r="K2" s="1"/>
    </row>
    <row r="3" spans="1:13" ht="11.25" customHeight="1" x14ac:dyDescent="0.25">
      <c r="A3" s="17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6.5" customHeight="1" x14ac:dyDescent="0.25">
      <c r="A4" s="42">
        <v>1</v>
      </c>
      <c r="B4" s="43" t="s">
        <v>47</v>
      </c>
      <c r="C4" s="44" t="s">
        <v>207</v>
      </c>
      <c r="D4" s="52">
        <v>29.9</v>
      </c>
      <c r="E4" s="41">
        <v>44203</v>
      </c>
      <c r="F4" s="41">
        <f>E4+30</f>
        <v>44233</v>
      </c>
      <c r="G4" s="41">
        <v>44203</v>
      </c>
      <c r="H4" s="45">
        <f t="shared" ref="H4:H19" si="0">G4-F4</f>
        <v>-30</v>
      </c>
      <c r="I4" s="45">
        <f t="shared" ref="I4:I19" si="1">H4*D4</f>
        <v>-897</v>
      </c>
      <c r="J4" s="45"/>
      <c r="K4" s="45"/>
      <c r="M4" s="12"/>
    </row>
    <row r="5" spans="1:13" x14ac:dyDescent="0.25">
      <c r="A5" s="42">
        <v>2</v>
      </c>
      <c r="B5" s="43" t="s">
        <v>92</v>
      </c>
      <c r="C5" s="44" t="s">
        <v>272</v>
      </c>
      <c r="D5" s="52">
        <v>750.96</v>
      </c>
      <c r="E5" s="41">
        <v>44207</v>
      </c>
      <c r="F5" s="41">
        <f t="shared" ref="F5:F77" si="2">E5+30</f>
        <v>44237</v>
      </c>
      <c r="G5" s="41">
        <v>44258</v>
      </c>
      <c r="H5" s="45">
        <f t="shared" si="0"/>
        <v>21</v>
      </c>
      <c r="I5" s="45">
        <f t="shared" si="1"/>
        <v>15770.16</v>
      </c>
      <c r="J5" s="45"/>
      <c r="K5" s="45"/>
      <c r="M5" s="12"/>
    </row>
    <row r="6" spans="1:13" x14ac:dyDescent="0.25">
      <c r="A6" s="42">
        <v>3</v>
      </c>
      <c r="B6" s="43" t="s">
        <v>255</v>
      </c>
      <c r="C6" s="44" t="s">
        <v>256</v>
      </c>
      <c r="D6" s="52">
        <v>20.5</v>
      </c>
      <c r="E6" s="41">
        <v>44209</v>
      </c>
      <c r="F6" s="41">
        <f t="shared" si="2"/>
        <v>44239</v>
      </c>
      <c r="G6" s="41">
        <v>44209</v>
      </c>
      <c r="H6" s="45">
        <f t="shared" si="0"/>
        <v>-30</v>
      </c>
      <c r="I6" s="45">
        <f t="shared" si="1"/>
        <v>-615</v>
      </c>
      <c r="J6" s="45"/>
      <c r="K6" s="45"/>
      <c r="M6" s="12"/>
    </row>
    <row r="7" spans="1:13" x14ac:dyDescent="0.25">
      <c r="A7" s="42">
        <v>4</v>
      </c>
      <c r="B7" s="43" t="s">
        <v>288</v>
      </c>
      <c r="C7" s="44" t="s">
        <v>289</v>
      </c>
      <c r="D7" s="52">
        <v>172.13</v>
      </c>
      <c r="E7" s="41">
        <v>44217</v>
      </c>
      <c r="F7" s="41">
        <f t="shared" si="2"/>
        <v>44247</v>
      </c>
      <c r="G7" s="41">
        <v>44223</v>
      </c>
      <c r="H7" s="45">
        <f t="shared" si="0"/>
        <v>-24</v>
      </c>
      <c r="I7" s="45">
        <f t="shared" si="1"/>
        <v>-4131.12</v>
      </c>
      <c r="J7" s="45"/>
      <c r="K7" s="45"/>
      <c r="M7" s="12"/>
    </row>
    <row r="8" spans="1:13" x14ac:dyDescent="0.25">
      <c r="A8" s="42">
        <v>5</v>
      </c>
      <c r="B8" s="43" t="s">
        <v>270</v>
      </c>
      <c r="C8" s="44" t="s">
        <v>271</v>
      </c>
      <c r="D8" s="52">
        <v>360</v>
      </c>
      <c r="E8" s="41">
        <v>44223</v>
      </c>
      <c r="F8" s="41">
        <f t="shared" si="2"/>
        <v>44253</v>
      </c>
      <c r="G8" s="41">
        <v>44258</v>
      </c>
      <c r="H8" s="45">
        <f t="shared" si="0"/>
        <v>5</v>
      </c>
      <c r="I8" s="45">
        <f t="shared" si="1"/>
        <v>1800</v>
      </c>
      <c r="J8" s="45"/>
      <c r="K8" s="45"/>
      <c r="M8" s="12"/>
    </row>
    <row r="9" spans="1:13" x14ac:dyDescent="0.25">
      <c r="A9" s="42">
        <v>6</v>
      </c>
      <c r="B9" s="43" t="s">
        <v>23</v>
      </c>
      <c r="C9" s="44" t="s">
        <v>208</v>
      </c>
      <c r="D9" s="52">
        <v>153.82</v>
      </c>
      <c r="E9" s="41">
        <v>44223</v>
      </c>
      <c r="F9" s="41">
        <f t="shared" si="2"/>
        <v>44253</v>
      </c>
      <c r="G9" s="41">
        <v>44237</v>
      </c>
      <c r="H9" s="45">
        <f t="shared" si="0"/>
        <v>-16</v>
      </c>
      <c r="I9" s="45">
        <f t="shared" si="1"/>
        <v>-2461.12</v>
      </c>
      <c r="J9" s="2"/>
      <c r="K9" s="2"/>
      <c r="M9" s="12"/>
    </row>
    <row r="10" spans="1:13" x14ac:dyDescent="0.25">
      <c r="A10" s="42">
        <v>7</v>
      </c>
      <c r="B10" s="43" t="s">
        <v>103</v>
      </c>
      <c r="C10" s="44" t="s">
        <v>278</v>
      </c>
      <c r="D10" s="52">
        <v>3810.27</v>
      </c>
      <c r="E10" s="41">
        <v>44221</v>
      </c>
      <c r="F10" s="41">
        <f t="shared" si="2"/>
        <v>44251</v>
      </c>
      <c r="G10" s="41">
        <v>44236</v>
      </c>
      <c r="H10" s="45">
        <f t="shared" si="0"/>
        <v>-15</v>
      </c>
      <c r="I10" s="45">
        <f t="shared" si="1"/>
        <v>-57154.05</v>
      </c>
      <c r="J10" s="45"/>
      <c r="K10" s="45"/>
      <c r="M10" s="12"/>
    </row>
    <row r="11" spans="1:13" x14ac:dyDescent="0.25">
      <c r="A11" s="42">
        <v>8</v>
      </c>
      <c r="B11" s="43" t="s">
        <v>69</v>
      </c>
      <c r="C11" s="48" t="s">
        <v>248</v>
      </c>
      <c r="D11" s="52">
        <v>166.02</v>
      </c>
      <c r="E11" s="41">
        <v>44227</v>
      </c>
      <c r="F11" s="41">
        <f t="shared" si="2"/>
        <v>44257</v>
      </c>
      <c r="G11" s="41">
        <v>44237</v>
      </c>
      <c r="H11" s="45">
        <f t="shared" si="0"/>
        <v>-20</v>
      </c>
      <c r="I11" s="45">
        <f t="shared" si="1"/>
        <v>-3320.4</v>
      </c>
      <c r="J11" s="45"/>
      <c r="K11" s="45"/>
      <c r="M11" s="12"/>
    </row>
    <row r="12" spans="1:13" x14ac:dyDescent="0.25">
      <c r="A12" s="42">
        <v>9</v>
      </c>
      <c r="B12" s="43" t="s">
        <v>29</v>
      </c>
      <c r="C12" s="44" t="s">
        <v>219</v>
      </c>
      <c r="D12" s="52">
        <v>295</v>
      </c>
      <c r="E12" s="41">
        <v>44227</v>
      </c>
      <c r="F12" s="41">
        <f t="shared" si="2"/>
        <v>44257</v>
      </c>
      <c r="G12" s="41">
        <v>44258</v>
      </c>
      <c r="H12" s="45">
        <f t="shared" si="0"/>
        <v>1</v>
      </c>
      <c r="I12" s="45">
        <f t="shared" si="1"/>
        <v>295</v>
      </c>
      <c r="J12" s="2"/>
      <c r="K12" s="2"/>
      <c r="M12" s="12"/>
    </row>
    <row r="13" spans="1:13" x14ac:dyDescent="0.25">
      <c r="A13" s="42">
        <v>10</v>
      </c>
      <c r="B13" s="43" t="s">
        <v>7</v>
      </c>
      <c r="C13" s="44" t="s">
        <v>201</v>
      </c>
      <c r="D13" s="52">
        <v>22.5</v>
      </c>
      <c r="E13" s="41">
        <v>44228</v>
      </c>
      <c r="F13" s="41">
        <f t="shared" si="2"/>
        <v>44258</v>
      </c>
      <c r="G13" s="41">
        <v>44243</v>
      </c>
      <c r="H13" s="45">
        <f t="shared" si="0"/>
        <v>-15</v>
      </c>
      <c r="I13" s="45">
        <f t="shared" si="1"/>
        <v>-337.5</v>
      </c>
      <c r="J13" s="2"/>
      <c r="K13" s="2"/>
      <c r="M13" s="12"/>
    </row>
    <row r="14" spans="1:13" s="46" customFormat="1" x14ac:dyDescent="0.25">
      <c r="A14" s="42">
        <v>11</v>
      </c>
      <c r="B14" s="43" t="s">
        <v>2</v>
      </c>
      <c r="C14" s="44" t="s">
        <v>196</v>
      </c>
      <c r="D14" s="52">
        <v>40.159999999999997</v>
      </c>
      <c r="E14" s="41">
        <v>44243</v>
      </c>
      <c r="F14" s="41">
        <f t="shared" si="2"/>
        <v>44273</v>
      </c>
      <c r="G14" s="41">
        <v>44249</v>
      </c>
      <c r="H14" s="45">
        <f t="shared" si="0"/>
        <v>-24</v>
      </c>
      <c r="I14" s="45">
        <f t="shared" si="1"/>
        <v>-963.83999999999992</v>
      </c>
      <c r="J14" s="45"/>
      <c r="K14" s="2"/>
      <c r="M14" s="47"/>
    </row>
    <row r="15" spans="1:13" x14ac:dyDescent="0.25">
      <c r="A15" s="42">
        <v>12</v>
      </c>
      <c r="B15" s="43" t="s">
        <v>273</v>
      </c>
      <c r="C15" s="44" t="s">
        <v>274</v>
      </c>
      <c r="D15" s="52">
        <v>399</v>
      </c>
      <c r="E15" s="41">
        <v>44243</v>
      </c>
      <c r="F15" s="41">
        <f t="shared" si="2"/>
        <v>44273</v>
      </c>
      <c r="G15" s="41">
        <v>44258</v>
      </c>
      <c r="H15" s="45">
        <f t="shared" si="0"/>
        <v>-15</v>
      </c>
      <c r="I15" s="45">
        <f t="shared" si="1"/>
        <v>-5985</v>
      </c>
      <c r="J15" s="45"/>
      <c r="K15" s="45"/>
      <c r="M15" s="12"/>
    </row>
    <row r="16" spans="1:13" x14ac:dyDescent="0.25">
      <c r="A16" s="42">
        <v>13</v>
      </c>
      <c r="B16" s="43" t="s">
        <v>79</v>
      </c>
      <c r="C16" s="44" t="s">
        <v>264</v>
      </c>
      <c r="D16" s="52">
        <v>204.89</v>
      </c>
      <c r="E16" s="41">
        <v>44241</v>
      </c>
      <c r="F16" s="41">
        <f t="shared" si="2"/>
        <v>44271</v>
      </c>
      <c r="G16" s="41">
        <v>44258</v>
      </c>
      <c r="H16" s="45">
        <f t="shared" si="0"/>
        <v>-13</v>
      </c>
      <c r="I16" s="45">
        <f t="shared" si="1"/>
        <v>-2663.5699999999997</v>
      </c>
      <c r="J16" s="45"/>
      <c r="K16" s="45"/>
      <c r="M16" s="12"/>
    </row>
    <row r="17" spans="1:13" x14ac:dyDescent="0.25">
      <c r="A17" s="42">
        <v>14</v>
      </c>
      <c r="B17" s="43" t="s">
        <v>11</v>
      </c>
      <c r="C17" s="44" t="s">
        <v>206</v>
      </c>
      <c r="D17" s="52">
        <v>3920.68</v>
      </c>
      <c r="E17" s="41">
        <v>44243</v>
      </c>
      <c r="F17" s="41">
        <f t="shared" si="2"/>
        <v>44273</v>
      </c>
      <c r="G17" s="41">
        <v>44263</v>
      </c>
      <c r="H17" s="45">
        <f t="shared" si="0"/>
        <v>-10</v>
      </c>
      <c r="I17" s="45">
        <f t="shared" si="1"/>
        <v>-39206.799999999996</v>
      </c>
      <c r="J17" s="2"/>
      <c r="K17" s="2"/>
      <c r="M17" s="12"/>
    </row>
    <row r="18" spans="1:13" x14ac:dyDescent="0.25">
      <c r="A18" s="42">
        <v>15</v>
      </c>
      <c r="B18" s="43" t="s">
        <v>29</v>
      </c>
      <c r="C18" s="44" t="s">
        <v>220</v>
      </c>
      <c r="D18" s="52">
        <v>295</v>
      </c>
      <c r="E18" s="41">
        <v>44255</v>
      </c>
      <c r="F18" s="41">
        <f t="shared" si="2"/>
        <v>44285</v>
      </c>
      <c r="G18" s="41">
        <v>44279</v>
      </c>
      <c r="H18" s="45">
        <f t="shared" si="0"/>
        <v>-6</v>
      </c>
      <c r="I18" s="45">
        <f t="shared" si="1"/>
        <v>-1770</v>
      </c>
      <c r="J18" s="45"/>
      <c r="K18" s="45"/>
      <c r="M18" s="12"/>
    </row>
    <row r="19" spans="1:13" x14ac:dyDescent="0.25">
      <c r="A19" s="42">
        <v>16</v>
      </c>
      <c r="B19" s="43" t="s">
        <v>59</v>
      </c>
      <c r="C19" s="44" t="s">
        <v>242</v>
      </c>
      <c r="D19" s="52">
        <v>260</v>
      </c>
      <c r="E19" s="41">
        <v>44259</v>
      </c>
      <c r="F19" s="41">
        <f t="shared" si="2"/>
        <v>44289</v>
      </c>
      <c r="G19" s="41">
        <v>44259</v>
      </c>
      <c r="H19" s="45">
        <f t="shared" si="0"/>
        <v>-30</v>
      </c>
      <c r="I19" s="45">
        <f t="shared" si="1"/>
        <v>-7800</v>
      </c>
      <c r="J19" s="45"/>
      <c r="K19" s="45"/>
      <c r="M19" s="12"/>
    </row>
    <row r="20" spans="1:13" x14ac:dyDescent="0.25">
      <c r="A20" s="42">
        <v>17</v>
      </c>
      <c r="B20" s="43" t="s">
        <v>285</v>
      </c>
      <c r="C20" s="44" t="s">
        <v>286</v>
      </c>
      <c r="D20" s="52">
        <v>2850.27</v>
      </c>
      <c r="E20" s="41">
        <v>44258</v>
      </c>
      <c r="F20" s="41">
        <f t="shared" si="2"/>
        <v>44288</v>
      </c>
      <c r="G20" s="41">
        <v>44263</v>
      </c>
      <c r="H20" s="45">
        <f>G20-F20</f>
        <v>-25</v>
      </c>
      <c r="I20" s="45">
        <f>H20*D20</f>
        <v>-71256.75</v>
      </c>
      <c r="J20" s="45"/>
      <c r="K20" s="45"/>
      <c r="M20" s="12"/>
    </row>
    <row r="21" spans="1:13" x14ac:dyDescent="0.25">
      <c r="A21" s="42">
        <v>18</v>
      </c>
      <c r="B21" s="43" t="s">
        <v>287</v>
      </c>
      <c r="C21" s="44" t="s">
        <v>274</v>
      </c>
      <c r="D21" s="52">
        <v>2825.91</v>
      </c>
      <c r="E21" s="41">
        <v>44260</v>
      </c>
      <c r="F21" s="41">
        <f t="shared" si="2"/>
        <v>44290</v>
      </c>
      <c r="G21" s="41">
        <v>44263</v>
      </c>
      <c r="H21" s="45">
        <f>G21-F21</f>
        <v>-27</v>
      </c>
      <c r="I21" s="45">
        <f>H21*D21</f>
        <v>-76299.569999999992</v>
      </c>
      <c r="J21" s="45"/>
      <c r="K21" s="45"/>
      <c r="M21" s="12"/>
    </row>
    <row r="22" spans="1:13" x14ac:dyDescent="0.25">
      <c r="A22" s="42">
        <v>19</v>
      </c>
      <c r="B22" s="43" t="s">
        <v>262</v>
      </c>
      <c r="C22" s="44" t="s">
        <v>263</v>
      </c>
      <c r="D22" s="52">
        <v>1201</v>
      </c>
      <c r="E22" s="41">
        <v>44269</v>
      </c>
      <c r="F22" s="41">
        <f t="shared" si="2"/>
        <v>44299</v>
      </c>
      <c r="G22" s="41">
        <v>44284</v>
      </c>
      <c r="H22" s="45">
        <f>G22-F22</f>
        <v>-15</v>
      </c>
      <c r="I22" s="45">
        <f>H22*D22</f>
        <v>-18015</v>
      </c>
      <c r="J22" s="45"/>
      <c r="K22" s="45"/>
      <c r="M22" s="12"/>
    </row>
    <row r="23" spans="1:13" x14ac:dyDescent="0.25">
      <c r="A23" s="42">
        <v>20</v>
      </c>
      <c r="B23" s="43" t="s">
        <v>281</v>
      </c>
      <c r="C23" s="44" t="s">
        <v>282</v>
      </c>
      <c r="D23" s="52">
        <v>200</v>
      </c>
      <c r="E23" s="41">
        <v>44264</v>
      </c>
      <c r="F23" s="41">
        <f t="shared" si="2"/>
        <v>44294</v>
      </c>
      <c r="G23" s="41">
        <v>44279</v>
      </c>
      <c r="H23" s="45">
        <f>G23-F23</f>
        <v>-15</v>
      </c>
      <c r="I23" s="45">
        <f>H23*D23</f>
        <v>-3000</v>
      </c>
      <c r="J23" s="45"/>
      <c r="K23" s="45"/>
      <c r="M23" s="12"/>
    </row>
    <row r="24" spans="1:13" x14ac:dyDescent="0.25">
      <c r="A24" s="42">
        <v>21</v>
      </c>
      <c r="B24" s="45" t="s">
        <v>276</v>
      </c>
      <c r="C24" s="44" t="s">
        <v>277</v>
      </c>
      <c r="D24" s="52">
        <v>70</v>
      </c>
      <c r="E24" s="41">
        <v>44271</v>
      </c>
      <c r="F24" s="41">
        <f t="shared" si="2"/>
        <v>44301</v>
      </c>
      <c r="G24" s="41">
        <v>44279</v>
      </c>
      <c r="H24" s="45">
        <f>G24-F24</f>
        <v>-22</v>
      </c>
      <c r="I24" s="45">
        <f t="shared" ref="I24:I29" si="3">H24*D24</f>
        <v>-1540</v>
      </c>
      <c r="J24" s="45"/>
      <c r="K24" s="45"/>
      <c r="M24" s="12"/>
    </row>
    <row r="25" spans="1:13" x14ac:dyDescent="0.25">
      <c r="A25" s="42">
        <v>22</v>
      </c>
      <c r="B25" s="43" t="s">
        <v>79</v>
      </c>
      <c r="C25" s="44" t="s">
        <v>265</v>
      </c>
      <c r="D25" s="52">
        <v>158.16</v>
      </c>
      <c r="E25" s="41">
        <v>44271</v>
      </c>
      <c r="F25" s="41">
        <f t="shared" ref="F25" si="4">E25+30</f>
        <v>44301</v>
      </c>
      <c r="G25" s="41">
        <v>44279</v>
      </c>
      <c r="H25" s="45">
        <f t="shared" ref="H25" si="5">G25-F25</f>
        <v>-22</v>
      </c>
      <c r="I25" s="45">
        <f t="shared" si="3"/>
        <v>-3479.52</v>
      </c>
      <c r="J25" s="45"/>
      <c r="K25" s="45"/>
      <c r="M25" s="12"/>
    </row>
    <row r="26" spans="1:13" x14ac:dyDescent="0.25">
      <c r="A26" s="42">
        <v>23</v>
      </c>
      <c r="B26" s="43" t="s">
        <v>29</v>
      </c>
      <c r="C26" s="44" t="s">
        <v>222</v>
      </c>
      <c r="D26" s="52">
        <v>-180</v>
      </c>
      <c r="E26" s="41">
        <v>44272</v>
      </c>
      <c r="F26" s="41">
        <f t="shared" si="2"/>
        <v>44302</v>
      </c>
      <c r="G26" s="41">
        <v>44287</v>
      </c>
      <c r="H26" s="45">
        <f>G26-F26</f>
        <v>-15</v>
      </c>
      <c r="I26" s="45">
        <f t="shared" si="3"/>
        <v>2700</v>
      </c>
      <c r="J26" s="45"/>
      <c r="K26" s="45"/>
      <c r="M26" s="12"/>
    </row>
    <row r="27" spans="1:13" x14ac:dyDescent="0.25">
      <c r="A27" s="42">
        <v>24</v>
      </c>
      <c r="B27" s="43" t="s">
        <v>29</v>
      </c>
      <c r="C27" s="44" t="s">
        <v>223</v>
      </c>
      <c r="D27" s="52">
        <v>180</v>
      </c>
      <c r="E27" s="41">
        <v>44272</v>
      </c>
      <c r="F27" s="41">
        <f t="shared" si="2"/>
        <v>44302</v>
      </c>
      <c r="G27" s="41">
        <v>44287</v>
      </c>
      <c r="H27" s="45">
        <f>G27-F27</f>
        <v>-15</v>
      </c>
      <c r="I27" s="45">
        <f t="shared" si="3"/>
        <v>-2700</v>
      </c>
      <c r="J27" s="45"/>
      <c r="K27" s="45"/>
      <c r="M27" s="12"/>
    </row>
    <row r="28" spans="1:13" x14ac:dyDescent="0.25">
      <c r="A28" s="42">
        <v>25</v>
      </c>
      <c r="B28" s="43" t="s">
        <v>99</v>
      </c>
      <c r="C28" s="44" t="s">
        <v>275</v>
      </c>
      <c r="D28" s="52">
        <v>92.92</v>
      </c>
      <c r="E28" s="41">
        <v>44266</v>
      </c>
      <c r="F28" s="41">
        <f t="shared" ref="F28" si="6">E28+30</f>
        <v>44296</v>
      </c>
      <c r="G28" s="41">
        <v>44278</v>
      </c>
      <c r="H28" s="45">
        <f>G28-F28</f>
        <v>-18</v>
      </c>
      <c r="I28" s="45">
        <f>H28*D28</f>
        <v>-1672.56</v>
      </c>
      <c r="J28" s="45"/>
      <c r="K28" s="45"/>
      <c r="M28" s="12"/>
    </row>
    <row r="29" spans="1:13" x14ac:dyDescent="0.25">
      <c r="A29" s="42">
        <v>26</v>
      </c>
      <c r="B29" s="43" t="s">
        <v>2</v>
      </c>
      <c r="C29" s="44" t="s">
        <v>198</v>
      </c>
      <c r="D29" s="52">
        <v>27.05</v>
      </c>
      <c r="E29" s="41">
        <v>44285</v>
      </c>
      <c r="F29" s="41">
        <f t="shared" si="2"/>
        <v>44315</v>
      </c>
      <c r="G29" s="41">
        <v>44285</v>
      </c>
      <c r="H29" s="45">
        <f t="shared" ref="H29" si="7">G29-F29</f>
        <v>-30</v>
      </c>
      <c r="I29" s="45">
        <f t="shared" si="3"/>
        <v>-811.5</v>
      </c>
      <c r="J29" s="45"/>
      <c r="K29" s="45"/>
      <c r="M29" s="12"/>
    </row>
    <row r="30" spans="1:13" x14ac:dyDescent="0.25">
      <c r="A30" s="42">
        <v>27</v>
      </c>
      <c r="B30" s="43" t="s">
        <v>29</v>
      </c>
      <c r="C30" s="44" t="s">
        <v>221</v>
      </c>
      <c r="D30" s="52">
        <v>295</v>
      </c>
      <c r="E30" s="41">
        <v>44286</v>
      </c>
      <c r="F30" s="41">
        <f t="shared" si="2"/>
        <v>44316</v>
      </c>
      <c r="G30" s="41">
        <v>44313</v>
      </c>
      <c r="H30" s="45">
        <f t="shared" ref="H30:H59" si="8">G30-F30</f>
        <v>-3</v>
      </c>
      <c r="I30" s="45">
        <f t="shared" ref="I30:I59" si="9">H30*D30</f>
        <v>-885</v>
      </c>
      <c r="J30" s="2"/>
      <c r="K30" s="2"/>
      <c r="M30" s="12"/>
    </row>
    <row r="31" spans="1:13" x14ac:dyDescent="0.25">
      <c r="A31" s="42">
        <v>28</v>
      </c>
      <c r="B31" s="43" t="s">
        <v>240</v>
      </c>
      <c r="C31" s="44" t="s">
        <v>241</v>
      </c>
      <c r="D31" s="52">
        <v>378</v>
      </c>
      <c r="E31" s="41">
        <v>44288</v>
      </c>
      <c r="F31" s="41">
        <f t="shared" si="2"/>
        <v>44318</v>
      </c>
      <c r="G31" s="41">
        <v>44313</v>
      </c>
      <c r="H31" s="45">
        <f t="shared" si="8"/>
        <v>-5</v>
      </c>
      <c r="I31" s="45">
        <f t="shared" si="9"/>
        <v>-1890</v>
      </c>
      <c r="J31" s="45"/>
      <c r="K31" s="2"/>
      <c r="M31" s="12"/>
    </row>
    <row r="32" spans="1:13" x14ac:dyDescent="0.25">
      <c r="A32" s="42">
        <v>29</v>
      </c>
      <c r="B32" s="43" t="s">
        <v>255</v>
      </c>
      <c r="C32" s="44" t="s">
        <v>257</v>
      </c>
      <c r="D32" s="52">
        <v>18.899999999999999</v>
      </c>
      <c r="E32" s="41">
        <v>44294</v>
      </c>
      <c r="F32" s="41">
        <f t="shared" ref="F32" si="10">E32+30</f>
        <v>44324</v>
      </c>
      <c r="G32" s="41">
        <v>44294</v>
      </c>
      <c r="H32" s="45">
        <f t="shared" si="8"/>
        <v>-30</v>
      </c>
      <c r="I32" s="45">
        <f t="shared" si="9"/>
        <v>-567</v>
      </c>
      <c r="J32" s="45"/>
      <c r="K32" s="45"/>
      <c r="M32" s="12"/>
    </row>
    <row r="33" spans="1:13" x14ac:dyDescent="0.25">
      <c r="A33" s="42">
        <v>30</v>
      </c>
      <c r="B33" s="43" t="s">
        <v>41</v>
      </c>
      <c r="C33" s="44" t="s">
        <v>231</v>
      </c>
      <c r="D33" s="52">
        <v>44.38</v>
      </c>
      <c r="E33" s="41">
        <v>44286</v>
      </c>
      <c r="F33" s="41">
        <f t="shared" si="2"/>
        <v>44316</v>
      </c>
      <c r="G33" s="41">
        <v>44295</v>
      </c>
      <c r="H33" s="45">
        <f t="shared" si="8"/>
        <v>-21</v>
      </c>
      <c r="I33" s="45">
        <f t="shared" si="9"/>
        <v>-931.98</v>
      </c>
      <c r="J33" s="45"/>
      <c r="K33" s="2"/>
      <c r="M33" s="12"/>
    </row>
    <row r="34" spans="1:13" x14ac:dyDescent="0.25">
      <c r="A34" s="42">
        <v>31</v>
      </c>
      <c r="B34" s="43" t="s">
        <v>23</v>
      </c>
      <c r="C34" s="44" t="s">
        <v>209</v>
      </c>
      <c r="D34" s="52">
        <v>229.46</v>
      </c>
      <c r="E34" s="41">
        <v>44294</v>
      </c>
      <c r="F34" s="41">
        <f t="shared" si="2"/>
        <v>44324</v>
      </c>
      <c r="G34" s="41">
        <v>44313</v>
      </c>
      <c r="H34" s="45">
        <f t="shared" si="8"/>
        <v>-11</v>
      </c>
      <c r="I34" s="45">
        <f t="shared" si="9"/>
        <v>-2524.06</v>
      </c>
      <c r="J34" s="2"/>
      <c r="K34" s="2"/>
      <c r="M34" s="12"/>
    </row>
    <row r="35" spans="1:13" x14ac:dyDescent="0.25">
      <c r="A35" s="42">
        <v>32</v>
      </c>
      <c r="B35" s="43" t="s">
        <v>23</v>
      </c>
      <c r="C35" s="44" t="s">
        <v>210</v>
      </c>
      <c r="D35" s="52">
        <v>-2.0299999999999998</v>
      </c>
      <c r="E35" s="41">
        <v>44301</v>
      </c>
      <c r="F35" s="41">
        <f t="shared" si="2"/>
        <v>44331</v>
      </c>
      <c r="G35" s="41">
        <v>44313</v>
      </c>
      <c r="H35" s="45">
        <f t="shared" si="8"/>
        <v>-18</v>
      </c>
      <c r="I35" s="45">
        <f t="shared" si="9"/>
        <v>36.54</v>
      </c>
      <c r="J35" s="2"/>
      <c r="K35" s="2"/>
      <c r="M35" s="12"/>
    </row>
    <row r="36" spans="1:13" x14ac:dyDescent="0.25">
      <c r="A36" s="42">
        <v>33</v>
      </c>
      <c r="B36" s="43" t="s">
        <v>112</v>
      </c>
      <c r="C36" s="44" t="s">
        <v>284</v>
      </c>
      <c r="D36" s="52">
        <v>2032.96</v>
      </c>
      <c r="E36" s="41">
        <v>44316</v>
      </c>
      <c r="F36" s="41">
        <f t="shared" si="2"/>
        <v>44346</v>
      </c>
      <c r="G36" s="41">
        <v>44316</v>
      </c>
      <c r="H36" s="45">
        <f t="shared" si="8"/>
        <v>-30</v>
      </c>
      <c r="I36" s="45">
        <f t="shared" si="9"/>
        <v>-60988.800000000003</v>
      </c>
      <c r="J36" s="45"/>
      <c r="K36" s="45"/>
      <c r="M36" s="12"/>
    </row>
    <row r="37" spans="1:13" x14ac:dyDescent="0.25">
      <c r="A37" s="42">
        <v>34</v>
      </c>
      <c r="B37" s="43" t="s">
        <v>59</v>
      </c>
      <c r="C37" s="45" t="s">
        <v>243</v>
      </c>
      <c r="D37" s="52">
        <v>195</v>
      </c>
      <c r="E37" s="41">
        <v>44319</v>
      </c>
      <c r="F37" s="41">
        <f t="shared" si="2"/>
        <v>44349</v>
      </c>
      <c r="G37" s="41">
        <v>44319</v>
      </c>
      <c r="H37" s="45">
        <f t="shared" si="8"/>
        <v>-30</v>
      </c>
      <c r="I37" s="45">
        <f t="shared" si="9"/>
        <v>-5850</v>
      </c>
      <c r="J37" s="45"/>
      <c r="K37" s="45"/>
      <c r="M37" s="12"/>
    </row>
    <row r="38" spans="1:13" x14ac:dyDescent="0.25">
      <c r="A38" s="42">
        <v>35</v>
      </c>
      <c r="B38" s="43" t="s">
        <v>29</v>
      </c>
      <c r="C38" s="45" t="s">
        <v>224</v>
      </c>
      <c r="D38" s="52">
        <v>295</v>
      </c>
      <c r="E38" s="41">
        <v>44316</v>
      </c>
      <c r="F38" s="41">
        <f t="shared" si="2"/>
        <v>44346</v>
      </c>
      <c r="G38" s="41">
        <v>44344</v>
      </c>
      <c r="H38" s="45">
        <f t="shared" si="8"/>
        <v>-2</v>
      </c>
      <c r="I38" s="45">
        <f t="shared" si="9"/>
        <v>-590</v>
      </c>
      <c r="J38" s="45"/>
      <c r="K38" s="45"/>
      <c r="M38" s="12"/>
    </row>
    <row r="39" spans="1:13" x14ac:dyDescent="0.25">
      <c r="A39" s="42">
        <v>36</v>
      </c>
      <c r="B39" s="43" t="s">
        <v>69</v>
      </c>
      <c r="C39" s="44" t="s">
        <v>249</v>
      </c>
      <c r="D39" s="52">
        <v>166.02</v>
      </c>
      <c r="E39" s="41">
        <v>44316</v>
      </c>
      <c r="F39" s="41">
        <f t="shared" si="2"/>
        <v>44346</v>
      </c>
      <c r="G39" s="41">
        <v>44344</v>
      </c>
      <c r="H39" s="45">
        <f t="shared" si="8"/>
        <v>-2</v>
      </c>
      <c r="I39" s="45">
        <f t="shared" si="9"/>
        <v>-332.04</v>
      </c>
      <c r="J39" s="45"/>
      <c r="K39" s="2"/>
      <c r="M39" s="12"/>
    </row>
    <row r="40" spans="1:13" x14ac:dyDescent="0.25">
      <c r="A40" s="42">
        <v>37</v>
      </c>
      <c r="B40" s="43" t="s">
        <v>290</v>
      </c>
      <c r="C40" s="44" t="s">
        <v>291</v>
      </c>
      <c r="D40" s="52">
        <v>976</v>
      </c>
      <c r="E40" s="41">
        <v>44298</v>
      </c>
      <c r="F40" s="41">
        <f t="shared" si="2"/>
        <v>44328</v>
      </c>
      <c r="G40" s="41">
        <v>44344</v>
      </c>
      <c r="H40" s="45">
        <f t="shared" si="8"/>
        <v>16</v>
      </c>
      <c r="I40" s="45">
        <f t="shared" si="9"/>
        <v>15616</v>
      </c>
      <c r="J40" s="45"/>
      <c r="K40" s="45"/>
      <c r="M40" s="12"/>
    </row>
    <row r="41" spans="1:13" x14ac:dyDescent="0.25">
      <c r="A41" s="42">
        <v>38</v>
      </c>
      <c r="B41" s="43" t="s">
        <v>290</v>
      </c>
      <c r="C41" s="44" t="s">
        <v>292</v>
      </c>
      <c r="D41" s="52">
        <v>-976</v>
      </c>
      <c r="E41" s="41">
        <v>44315</v>
      </c>
      <c r="F41" s="41">
        <f t="shared" ref="F41:F42" si="11">E41+30</f>
        <v>44345</v>
      </c>
      <c r="G41" s="41">
        <v>44344</v>
      </c>
      <c r="H41" s="45">
        <f t="shared" ref="H41:H42" si="12">G41-F41</f>
        <v>-1</v>
      </c>
      <c r="I41" s="45">
        <f t="shared" ref="I41:I42" si="13">H41*D41</f>
        <v>976</v>
      </c>
      <c r="J41" s="45"/>
      <c r="K41" s="45"/>
      <c r="M41" s="12"/>
    </row>
    <row r="42" spans="1:13" x14ac:dyDescent="0.25">
      <c r="A42" s="42">
        <v>39</v>
      </c>
      <c r="B42" s="43" t="s">
        <v>290</v>
      </c>
      <c r="C42" s="44" t="s">
        <v>293</v>
      </c>
      <c r="D42" s="52">
        <v>800</v>
      </c>
      <c r="E42" s="41">
        <v>44316</v>
      </c>
      <c r="F42" s="41">
        <f t="shared" si="11"/>
        <v>44346</v>
      </c>
      <c r="G42" s="41">
        <v>44344</v>
      </c>
      <c r="H42" s="45">
        <f t="shared" si="12"/>
        <v>-2</v>
      </c>
      <c r="I42" s="45">
        <f t="shared" si="13"/>
        <v>-1600</v>
      </c>
      <c r="J42" s="45"/>
      <c r="K42" s="45"/>
      <c r="M42" s="12"/>
    </row>
    <row r="43" spans="1:13" x14ac:dyDescent="0.25">
      <c r="A43" s="42">
        <v>40</v>
      </c>
      <c r="B43" s="43" t="s">
        <v>57</v>
      </c>
      <c r="C43" s="44" t="s">
        <v>254</v>
      </c>
      <c r="D43" s="52">
        <v>347</v>
      </c>
      <c r="E43" s="41">
        <v>44302</v>
      </c>
      <c r="F43" s="41">
        <f t="shared" si="2"/>
        <v>44332</v>
      </c>
      <c r="G43" s="41">
        <v>44322</v>
      </c>
      <c r="H43" s="45">
        <f t="shared" si="8"/>
        <v>-10</v>
      </c>
      <c r="I43" s="45">
        <f t="shared" si="9"/>
        <v>-3470</v>
      </c>
      <c r="J43" s="45"/>
      <c r="K43" s="2"/>
      <c r="M43" s="12"/>
    </row>
    <row r="44" spans="1:13" x14ac:dyDescent="0.25">
      <c r="A44" s="42">
        <v>41</v>
      </c>
      <c r="B44" s="43" t="s">
        <v>23</v>
      </c>
      <c r="C44" s="44" t="s">
        <v>252</v>
      </c>
      <c r="D44" s="52">
        <v>115.53</v>
      </c>
      <c r="E44" s="41">
        <v>44322</v>
      </c>
      <c r="F44" s="41">
        <f t="shared" si="2"/>
        <v>44352</v>
      </c>
      <c r="G44" s="41">
        <v>44344</v>
      </c>
      <c r="H44" s="45">
        <f t="shared" si="8"/>
        <v>-8</v>
      </c>
      <c r="I44" s="45">
        <f t="shared" si="9"/>
        <v>-924.24</v>
      </c>
      <c r="J44" s="2"/>
      <c r="K44" s="2"/>
      <c r="M44" s="12"/>
    </row>
    <row r="45" spans="1:13" x14ac:dyDescent="0.25">
      <c r="A45" s="42">
        <v>42</v>
      </c>
      <c r="B45" s="43" t="s">
        <v>7</v>
      </c>
      <c r="C45" s="44" t="s">
        <v>202</v>
      </c>
      <c r="D45" s="52">
        <v>165</v>
      </c>
      <c r="E45" s="41">
        <v>44323</v>
      </c>
      <c r="F45" s="41">
        <f t="shared" si="2"/>
        <v>44353</v>
      </c>
      <c r="G45" s="41">
        <v>44327</v>
      </c>
      <c r="H45" s="45">
        <f t="shared" si="8"/>
        <v>-26</v>
      </c>
      <c r="I45" s="45">
        <f t="shared" si="9"/>
        <v>-4290</v>
      </c>
      <c r="J45" s="45"/>
      <c r="K45" s="2"/>
      <c r="M45" s="12"/>
    </row>
    <row r="46" spans="1:13" x14ac:dyDescent="0.25">
      <c r="A46" s="42">
        <v>43</v>
      </c>
      <c r="B46" s="43" t="s">
        <v>245</v>
      </c>
      <c r="C46" s="44" t="s">
        <v>246</v>
      </c>
      <c r="D46" s="52">
        <v>655</v>
      </c>
      <c r="E46" s="41">
        <v>44334</v>
      </c>
      <c r="F46" s="41">
        <f t="shared" si="2"/>
        <v>44364</v>
      </c>
      <c r="G46" s="41">
        <v>44344</v>
      </c>
      <c r="H46" s="45">
        <f t="shared" si="8"/>
        <v>-20</v>
      </c>
      <c r="I46" s="45">
        <f t="shared" si="9"/>
        <v>-13100</v>
      </c>
      <c r="J46" s="2"/>
      <c r="K46" s="2"/>
      <c r="M46" s="12"/>
    </row>
    <row r="47" spans="1:13" x14ac:dyDescent="0.25">
      <c r="A47" s="42">
        <v>44</v>
      </c>
      <c r="B47" s="43" t="s">
        <v>245</v>
      </c>
      <c r="C47" s="44" t="s">
        <v>247</v>
      </c>
      <c r="D47" s="52">
        <v>-7.5</v>
      </c>
      <c r="E47" s="41">
        <v>44334</v>
      </c>
      <c r="F47" s="41">
        <f t="shared" si="2"/>
        <v>44364</v>
      </c>
      <c r="G47" s="41">
        <v>44344</v>
      </c>
      <c r="H47" s="45">
        <f t="shared" si="8"/>
        <v>-20</v>
      </c>
      <c r="I47" s="45">
        <f t="shared" si="9"/>
        <v>150</v>
      </c>
      <c r="J47" s="2"/>
      <c r="K47" s="2"/>
      <c r="M47" s="12"/>
    </row>
    <row r="48" spans="1:13" x14ac:dyDescent="0.25">
      <c r="A48" s="42">
        <v>45</v>
      </c>
      <c r="B48" s="45" t="s">
        <v>47</v>
      </c>
      <c r="C48" s="44" t="s">
        <v>236</v>
      </c>
      <c r="D48" s="52">
        <v>67.790000000000006</v>
      </c>
      <c r="E48" s="41">
        <v>44334</v>
      </c>
      <c r="F48" s="41">
        <f t="shared" si="2"/>
        <v>44364</v>
      </c>
      <c r="G48" s="41">
        <v>44334</v>
      </c>
      <c r="H48" s="45">
        <f t="shared" si="8"/>
        <v>-30</v>
      </c>
      <c r="I48" s="45">
        <f t="shared" si="9"/>
        <v>-2033.7000000000003</v>
      </c>
      <c r="J48" s="45"/>
      <c r="K48" s="2"/>
      <c r="M48" s="12"/>
    </row>
    <row r="49" spans="1:13" x14ac:dyDescent="0.25">
      <c r="A49" s="42">
        <v>46</v>
      </c>
      <c r="B49" s="43" t="s">
        <v>103</v>
      </c>
      <c r="C49" s="44" t="s">
        <v>279</v>
      </c>
      <c r="D49" s="52">
        <v>4011.84</v>
      </c>
      <c r="E49" s="41">
        <v>44333</v>
      </c>
      <c r="F49" s="41">
        <f t="shared" ref="F49" si="14">E49+30</f>
        <v>44363</v>
      </c>
      <c r="G49" s="41">
        <v>44344</v>
      </c>
      <c r="H49" s="45">
        <f t="shared" si="8"/>
        <v>-19</v>
      </c>
      <c r="I49" s="45">
        <f>H49*D49</f>
        <v>-76224.960000000006</v>
      </c>
      <c r="J49" s="45"/>
      <c r="K49" s="45"/>
      <c r="M49" s="12"/>
    </row>
    <row r="50" spans="1:13" x14ac:dyDescent="0.25">
      <c r="A50" s="42">
        <v>47</v>
      </c>
      <c r="B50" s="43" t="s">
        <v>255</v>
      </c>
      <c r="C50" s="44" t="s">
        <v>258</v>
      </c>
      <c r="D50" s="52">
        <v>16.98</v>
      </c>
      <c r="E50" s="41">
        <v>44344</v>
      </c>
      <c r="F50" s="41">
        <f t="shared" si="2"/>
        <v>44374</v>
      </c>
      <c r="G50" s="41">
        <v>44344</v>
      </c>
      <c r="H50" s="45">
        <f t="shared" ref="H50" si="15">G50-F50</f>
        <v>-30</v>
      </c>
      <c r="I50" s="45">
        <f t="shared" ref="I50" si="16">H50*D50</f>
        <v>-509.40000000000003</v>
      </c>
      <c r="J50" s="45"/>
      <c r="K50" s="45"/>
      <c r="M50" s="12"/>
    </row>
    <row r="51" spans="1:13" x14ac:dyDescent="0.25">
      <c r="A51" s="42">
        <v>48</v>
      </c>
      <c r="B51" s="45" t="s">
        <v>41</v>
      </c>
      <c r="C51" s="44" t="s">
        <v>232</v>
      </c>
      <c r="D51" s="52">
        <v>20.49</v>
      </c>
      <c r="E51" s="41">
        <v>44337</v>
      </c>
      <c r="F51" s="41">
        <f t="shared" si="2"/>
        <v>44367</v>
      </c>
      <c r="G51" s="41">
        <v>44344</v>
      </c>
      <c r="H51" s="45">
        <f t="shared" si="8"/>
        <v>-23</v>
      </c>
      <c r="I51" s="45">
        <f t="shared" si="9"/>
        <v>-471.27</v>
      </c>
      <c r="J51" s="45"/>
      <c r="K51" s="2"/>
      <c r="M51" s="12"/>
    </row>
    <row r="52" spans="1:13" x14ac:dyDescent="0.25">
      <c r="A52" s="42">
        <v>49</v>
      </c>
      <c r="B52" s="45" t="s">
        <v>29</v>
      </c>
      <c r="C52" s="44" t="s">
        <v>225</v>
      </c>
      <c r="D52" s="52">
        <v>295</v>
      </c>
      <c r="E52" s="41">
        <v>44347</v>
      </c>
      <c r="F52" s="41">
        <f t="shared" si="2"/>
        <v>44377</v>
      </c>
      <c r="G52" s="41">
        <v>44377</v>
      </c>
      <c r="H52" s="45">
        <f t="shared" si="8"/>
        <v>0</v>
      </c>
      <c r="I52" s="45">
        <f t="shared" si="9"/>
        <v>0</v>
      </c>
      <c r="J52" s="45"/>
      <c r="K52" s="45"/>
      <c r="M52" s="12"/>
    </row>
    <row r="53" spans="1:13" x14ac:dyDescent="0.25">
      <c r="A53" s="42">
        <v>50</v>
      </c>
      <c r="B53" s="45" t="s">
        <v>9</v>
      </c>
      <c r="C53" s="44" t="s">
        <v>203</v>
      </c>
      <c r="D53" s="52">
        <v>42.9</v>
      </c>
      <c r="E53" s="41">
        <v>44347</v>
      </c>
      <c r="F53" s="41">
        <f t="shared" si="2"/>
        <v>44377</v>
      </c>
      <c r="G53" s="41">
        <v>44355</v>
      </c>
      <c r="H53" s="45">
        <f t="shared" si="8"/>
        <v>-22</v>
      </c>
      <c r="I53" s="45">
        <f t="shared" si="9"/>
        <v>-943.8</v>
      </c>
      <c r="J53" s="2"/>
      <c r="K53" s="2"/>
      <c r="M53" s="12"/>
    </row>
    <row r="54" spans="1:13" x14ac:dyDescent="0.25">
      <c r="A54" s="42">
        <v>51</v>
      </c>
      <c r="B54" s="43" t="s">
        <v>103</v>
      </c>
      <c r="C54" s="44" t="s">
        <v>280</v>
      </c>
      <c r="D54" s="52">
        <v>3810.27</v>
      </c>
      <c r="E54" s="41">
        <v>44361</v>
      </c>
      <c r="F54" s="41">
        <f t="shared" si="2"/>
        <v>44391</v>
      </c>
      <c r="G54" s="41">
        <v>44390</v>
      </c>
      <c r="H54" s="45">
        <f t="shared" ref="H54" si="17">G54-F54</f>
        <v>-1</v>
      </c>
      <c r="I54" s="45">
        <f>H54*D54</f>
        <v>-3810.27</v>
      </c>
      <c r="J54" s="45"/>
      <c r="K54" s="45"/>
      <c r="M54" s="12"/>
    </row>
    <row r="55" spans="1:13" x14ac:dyDescent="0.25">
      <c r="A55" s="42">
        <v>52</v>
      </c>
      <c r="B55" s="45" t="s">
        <v>23</v>
      </c>
      <c r="C55" s="44" t="s">
        <v>216</v>
      </c>
      <c r="D55" s="52">
        <v>90.92</v>
      </c>
      <c r="E55" s="41">
        <v>44355</v>
      </c>
      <c r="F55" s="41">
        <f t="shared" si="2"/>
        <v>44385</v>
      </c>
      <c r="G55" s="41">
        <v>44377</v>
      </c>
      <c r="H55" s="45">
        <f t="shared" si="8"/>
        <v>-8</v>
      </c>
      <c r="I55" s="45">
        <f t="shared" si="9"/>
        <v>-727.36</v>
      </c>
      <c r="J55" s="2"/>
      <c r="K55" s="2"/>
      <c r="M55" s="12"/>
    </row>
    <row r="56" spans="1:13" x14ac:dyDescent="0.25">
      <c r="A56" s="42">
        <v>53</v>
      </c>
      <c r="B56" s="45" t="s">
        <v>19</v>
      </c>
      <c r="C56" s="44" t="s">
        <v>207</v>
      </c>
      <c r="D56" s="52">
        <v>100</v>
      </c>
      <c r="E56" s="41">
        <v>44373</v>
      </c>
      <c r="F56" s="41">
        <f t="shared" si="2"/>
        <v>44403</v>
      </c>
      <c r="G56" s="41">
        <v>44377</v>
      </c>
      <c r="H56" s="45">
        <f t="shared" si="8"/>
        <v>-26</v>
      </c>
      <c r="I56" s="45">
        <f t="shared" si="9"/>
        <v>-2600</v>
      </c>
      <c r="J56" s="2"/>
      <c r="K56" s="2"/>
      <c r="M56" s="12"/>
    </row>
    <row r="57" spans="1:13" x14ac:dyDescent="0.25">
      <c r="A57" s="42">
        <v>54</v>
      </c>
      <c r="B57" s="45" t="s">
        <v>29</v>
      </c>
      <c r="C57" s="44" t="s">
        <v>226</v>
      </c>
      <c r="D57" s="52">
        <v>295</v>
      </c>
      <c r="E57" s="41">
        <v>44377</v>
      </c>
      <c r="F57" s="41">
        <f t="shared" si="2"/>
        <v>44407</v>
      </c>
      <c r="G57" s="41">
        <v>44410</v>
      </c>
      <c r="H57" s="45">
        <f t="shared" si="8"/>
        <v>3</v>
      </c>
      <c r="I57" s="45">
        <f t="shared" si="9"/>
        <v>885</v>
      </c>
      <c r="J57" s="45"/>
      <c r="K57" s="45"/>
      <c r="M57" s="12"/>
    </row>
    <row r="58" spans="1:13" x14ac:dyDescent="0.25">
      <c r="A58" s="42">
        <v>55</v>
      </c>
      <c r="B58" s="43" t="s">
        <v>2</v>
      </c>
      <c r="C58" s="44" t="s">
        <v>199</v>
      </c>
      <c r="D58" s="52">
        <v>18.03</v>
      </c>
      <c r="E58" s="41">
        <v>44382</v>
      </c>
      <c r="F58" s="41">
        <f t="shared" si="2"/>
        <v>44412</v>
      </c>
      <c r="G58" s="41">
        <v>44384</v>
      </c>
      <c r="H58" s="45">
        <f t="shared" si="8"/>
        <v>-28</v>
      </c>
      <c r="I58" s="45">
        <f t="shared" si="9"/>
        <v>-504.84000000000003</v>
      </c>
      <c r="J58" s="45"/>
      <c r="K58" s="45"/>
      <c r="M58" s="12"/>
    </row>
    <row r="59" spans="1:13" x14ac:dyDescent="0.25">
      <c r="A59" s="42">
        <v>56</v>
      </c>
      <c r="B59" s="43" t="s">
        <v>255</v>
      </c>
      <c r="C59" s="44" t="s">
        <v>259</v>
      </c>
      <c r="D59" s="52">
        <v>14.51</v>
      </c>
      <c r="E59" s="41">
        <v>44390</v>
      </c>
      <c r="F59" s="41">
        <f t="shared" ref="F59" si="18">E59+30</f>
        <v>44420</v>
      </c>
      <c r="G59" s="41">
        <v>44390</v>
      </c>
      <c r="H59" s="45">
        <f t="shared" si="8"/>
        <v>-30</v>
      </c>
      <c r="I59" s="45">
        <f t="shared" si="9"/>
        <v>-435.3</v>
      </c>
      <c r="J59" s="45"/>
      <c r="K59" s="45"/>
      <c r="M59" s="12"/>
    </row>
    <row r="60" spans="1:13" x14ac:dyDescent="0.25">
      <c r="A60" s="42">
        <v>57</v>
      </c>
      <c r="B60" s="45" t="s">
        <v>59</v>
      </c>
      <c r="C60" s="44" t="s">
        <v>244</v>
      </c>
      <c r="D60" s="52">
        <v>266</v>
      </c>
      <c r="E60" s="41">
        <v>44391</v>
      </c>
      <c r="F60" s="41">
        <f t="shared" si="2"/>
        <v>44421</v>
      </c>
      <c r="G60" s="41">
        <v>44392</v>
      </c>
      <c r="H60" s="45">
        <f t="shared" ref="H60:H89" si="19">G60-F60</f>
        <v>-29</v>
      </c>
      <c r="I60" s="45">
        <f t="shared" ref="I60:I89" si="20">H60*D60</f>
        <v>-7714</v>
      </c>
      <c r="J60" s="2"/>
      <c r="K60" s="2"/>
      <c r="M60" s="12"/>
    </row>
    <row r="61" spans="1:13" x14ac:dyDescent="0.25">
      <c r="A61" s="42">
        <v>58</v>
      </c>
      <c r="B61" s="45" t="s">
        <v>23</v>
      </c>
      <c r="C61" s="44" t="s">
        <v>215</v>
      </c>
      <c r="D61" s="52">
        <v>114.9</v>
      </c>
      <c r="E61" s="41">
        <v>44391</v>
      </c>
      <c r="F61" s="41">
        <f t="shared" si="2"/>
        <v>44421</v>
      </c>
      <c r="G61" s="41">
        <v>44410</v>
      </c>
      <c r="H61" s="45">
        <f t="shared" si="19"/>
        <v>-11</v>
      </c>
      <c r="I61" s="45">
        <f t="shared" si="20"/>
        <v>-1263.9000000000001</v>
      </c>
      <c r="J61" s="45"/>
      <c r="K61" s="2"/>
      <c r="M61" s="12"/>
    </row>
    <row r="62" spans="1:13" x14ac:dyDescent="0.25">
      <c r="A62" s="42">
        <v>59</v>
      </c>
      <c r="B62" s="45" t="s">
        <v>108</v>
      </c>
      <c r="C62" s="44" t="s">
        <v>283</v>
      </c>
      <c r="D62" s="52">
        <v>149</v>
      </c>
      <c r="E62" s="41">
        <v>44403</v>
      </c>
      <c r="F62" s="41">
        <f t="shared" si="2"/>
        <v>44433</v>
      </c>
      <c r="G62" s="41">
        <v>44445</v>
      </c>
      <c r="H62" s="45">
        <f t="shared" si="19"/>
        <v>12</v>
      </c>
      <c r="I62" s="45">
        <f t="shared" si="20"/>
        <v>1788</v>
      </c>
      <c r="J62" s="45"/>
      <c r="K62" s="45"/>
      <c r="M62" s="12"/>
    </row>
    <row r="63" spans="1:13" x14ac:dyDescent="0.25">
      <c r="A63" s="42">
        <v>60</v>
      </c>
      <c r="B63" s="43" t="s">
        <v>103</v>
      </c>
      <c r="C63" s="44" t="s">
        <v>232</v>
      </c>
      <c r="D63" s="52">
        <v>4011.84</v>
      </c>
      <c r="E63" s="41">
        <v>44405</v>
      </c>
      <c r="F63" s="41">
        <f t="shared" si="2"/>
        <v>44435</v>
      </c>
      <c r="G63" s="41">
        <v>44417</v>
      </c>
      <c r="H63" s="45">
        <f t="shared" si="19"/>
        <v>-18</v>
      </c>
      <c r="I63" s="45">
        <f>H63*D63</f>
        <v>-72213.119999999995</v>
      </c>
      <c r="J63" s="45"/>
      <c r="K63" s="45"/>
      <c r="M63" s="12"/>
    </row>
    <row r="64" spans="1:13" x14ac:dyDescent="0.25">
      <c r="A64" s="42">
        <v>61</v>
      </c>
      <c r="B64" s="45" t="s">
        <v>294</v>
      </c>
      <c r="C64" s="44" t="s">
        <v>289</v>
      </c>
      <c r="D64" s="52">
        <v>961.92</v>
      </c>
      <c r="E64" s="41">
        <v>44389</v>
      </c>
      <c r="F64" s="41">
        <f t="shared" si="2"/>
        <v>44419</v>
      </c>
      <c r="G64" s="41">
        <v>44417</v>
      </c>
      <c r="H64" s="45">
        <f t="shared" si="19"/>
        <v>-2</v>
      </c>
      <c r="I64" s="45">
        <f t="shared" si="20"/>
        <v>-1923.84</v>
      </c>
      <c r="J64" s="45"/>
      <c r="K64" s="45"/>
      <c r="M64" s="12"/>
    </row>
    <row r="65" spans="1:13" x14ac:dyDescent="0.25">
      <c r="A65" s="42">
        <v>62</v>
      </c>
      <c r="B65" s="45" t="s">
        <v>295</v>
      </c>
      <c r="C65" s="44" t="s">
        <v>207</v>
      </c>
      <c r="D65" s="53">
        <v>350</v>
      </c>
      <c r="E65" s="41">
        <v>44410</v>
      </c>
      <c r="F65" s="41">
        <f t="shared" si="2"/>
        <v>44440</v>
      </c>
      <c r="G65" s="41">
        <v>44417</v>
      </c>
      <c r="H65" s="45">
        <f t="shared" si="19"/>
        <v>-23</v>
      </c>
      <c r="I65" s="45">
        <f t="shared" si="20"/>
        <v>-8050</v>
      </c>
      <c r="J65" s="45"/>
      <c r="K65" s="45"/>
      <c r="M65" s="12"/>
    </row>
    <row r="66" spans="1:13" x14ac:dyDescent="0.25">
      <c r="A66" s="42">
        <v>63</v>
      </c>
      <c r="B66" s="45" t="s">
        <v>29</v>
      </c>
      <c r="C66" s="44" t="s">
        <v>227</v>
      </c>
      <c r="D66" s="52">
        <v>295</v>
      </c>
      <c r="E66" s="41">
        <v>44407</v>
      </c>
      <c r="F66" s="41">
        <f t="shared" si="2"/>
        <v>44437</v>
      </c>
      <c r="G66" s="41">
        <v>44445</v>
      </c>
      <c r="H66" s="45">
        <f t="shared" si="19"/>
        <v>8</v>
      </c>
      <c r="I66" s="45">
        <f t="shared" si="20"/>
        <v>2360</v>
      </c>
      <c r="J66" s="45"/>
      <c r="K66" s="2"/>
      <c r="M66" s="12"/>
    </row>
    <row r="67" spans="1:13" x14ac:dyDescent="0.25">
      <c r="A67" s="42">
        <v>64</v>
      </c>
      <c r="B67" s="45" t="s">
        <v>69</v>
      </c>
      <c r="C67" s="44" t="s">
        <v>250</v>
      </c>
      <c r="D67" s="52">
        <v>166.02</v>
      </c>
      <c r="E67" s="41">
        <v>44408</v>
      </c>
      <c r="F67" s="41">
        <f t="shared" si="2"/>
        <v>44438</v>
      </c>
      <c r="G67" s="41">
        <v>44445</v>
      </c>
      <c r="H67" s="45">
        <f t="shared" si="19"/>
        <v>7</v>
      </c>
      <c r="I67" s="45">
        <f t="shared" si="20"/>
        <v>1162.1400000000001</v>
      </c>
      <c r="J67" s="45"/>
      <c r="K67" s="2"/>
      <c r="M67" s="12"/>
    </row>
    <row r="68" spans="1:13" x14ac:dyDescent="0.25">
      <c r="A68" s="42">
        <v>65</v>
      </c>
      <c r="B68" s="45" t="s">
        <v>41</v>
      </c>
      <c r="C68" s="44" t="s">
        <v>233</v>
      </c>
      <c r="D68" s="52">
        <v>13.88</v>
      </c>
      <c r="E68" s="41">
        <v>44408</v>
      </c>
      <c r="F68" s="41">
        <f t="shared" si="2"/>
        <v>44438</v>
      </c>
      <c r="G68" s="41">
        <v>44412</v>
      </c>
      <c r="H68" s="45">
        <f t="shared" si="19"/>
        <v>-26</v>
      </c>
      <c r="I68" s="45">
        <f t="shared" si="20"/>
        <v>-360.88</v>
      </c>
      <c r="J68" s="2"/>
      <c r="K68" s="2"/>
      <c r="M68" s="12"/>
    </row>
    <row r="69" spans="1:13" x14ac:dyDescent="0.25">
      <c r="A69" s="42">
        <v>66</v>
      </c>
      <c r="B69" s="45" t="s">
        <v>23</v>
      </c>
      <c r="C69" s="44" t="s">
        <v>214</v>
      </c>
      <c r="D69" s="52">
        <v>155.97</v>
      </c>
      <c r="E69" s="41">
        <v>44418</v>
      </c>
      <c r="F69" s="41">
        <f t="shared" si="2"/>
        <v>44448</v>
      </c>
      <c r="G69" s="41">
        <v>44445</v>
      </c>
      <c r="H69" s="45">
        <f t="shared" si="19"/>
        <v>-3</v>
      </c>
      <c r="I69" s="45">
        <f t="shared" si="20"/>
        <v>-467.90999999999997</v>
      </c>
      <c r="J69" s="45"/>
      <c r="K69" s="45"/>
      <c r="M69" s="12"/>
    </row>
    <row r="70" spans="1:13" x14ac:dyDescent="0.25">
      <c r="A70" s="42">
        <v>67</v>
      </c>
      <c r="B70" s="45" t="s">
        <v>41</v>
      </c>
      <c r="C70" s="44" t="s">
        <v>234</v>
      </c>
      <c r="D70" s="52">
        <v>16.239999999999998</v>
      </c>
      <c r="E70" s="41">
        <v>44419</v>
      </c>
      <c r="F70" s="41">
        <f t="shared" si="2"/>
        <v>44449</v>
      </c>
      <c r="G70" s="41">
        <v>44426</v>
      </c>
      <c r="H70" s="45">
        <f t="shared" si="19"/>
        <v>-23</v>
      </c>
      <c r="I70" s="45">
        <f t="shared" si="20"/>
        <v>-373.52</v>
      </c>
      <c r="J70" s="2"/>
      <c r="K70" s="2"/>
      <c r="M70" s="12"/>
    </row>
    <row r="71" spans="1:13" x14ac:dyDescent="0.25">
      <c r="A71" s="42">
        <v>68</v>
      </c>
      <c r="B71" s="45" t="s">
        <v>29</v>
      </c>
      <c r="C71" s="44" t="s">
        <v>228</v>
      </c>
      <c r="D71" s="52">
        <v>295</v>
      </c>
      <c r="E71" s="41">
        <v>44439</v>
      </c>
      <c r="F71" s="41">
        <f t="shared" si="2"/>
        <v>44469</v>
      </c>
      <c r="G71" s="41">
        <v>44469</v>
      </c>
      <c r="H71" s="45">
        <f t="shared" si="19"/>
        <v>0</v>
      </c>
      <c r="I71" s="45">
        <f t="shared" si="20"/>
        <v>0</v>
      </c>
      <c r="J71" s="45"/>
      <c r="K71" s="2"/>
      <c r="M71" s="12"/>
    </row>
    <row r="72" spans="1:13" x14ac:dyDescent="0.25">
      <c r="A72" s="42">
        <v>69</v>
      </c>
      <c r="B72" s="45" t="s">
        <v>23</v>
      </c>
      <c r="C72" s="44" t="s">
        <v>213</v>
      </c>
      <c r="D72" s="52">
        <v>183.91</v>
      </c>
      <c r="E72" s="41">
        <v>44446</v>
      </c>
      <c r="F72" s="41">
        <f t="shared" si="2"/>
        <v>44476</v>
      </c>
      <c r="G72" s="41">
        <v>44469</v>
      </c>
      <c r="H72" s="45">
        <f t="shared" si="19"/>
        <v>-7</v>
      </c>
      <c r="I72" s="45">
        <f t="shared" si="20"/>
        <v>-1287.3699999999999</v>
      </c>
      <c r="J72" s="45"/>
      <c r="K72" s="2"/>
      <c r="M72" s="12"/>
    </row>
    <row r="73" spans="1:13" x14ac:dyDescent="0.25">
      <c r="A73" s="42">
        <v>70</v>
      </c>
      <c r="B73" s="45" t="s">
        <v>47</v>
      </c>
      <c r="C73" s="44" t="s">
        <v>237</v>
      </c>
      <c r="D73" s="52">
        <v>80.33</v>
      </c>
      <c r="E73" s="41">
        <v>44453</v>
      </c>
      <c r="F73" s="41">
        <f t="shared" si="2"/>
        <v>44483</v>
      </c>
      <c r="G73" s="41">
        <v>44460</v>
      </c>
      <c r="H73" s="45">
        <f t="shared" si="19"/>
        <v>-23</v>
      </c>
      <c r="I73" s="45">
        <f t="shared" si="20"/>
        <v>-1847.59</v>
      </c>
      <c r="J73" s="45"/>
      <c r="K73" s="2"/>
      <c r="M73" s="12"/>
    </row>
    <row r="74" spans="1:13" x14ac:dyDescent="0.25">
      <c r="A74" s="42">
        <v>71</v>
      </c>
      <c r="B74" s="43" t="s">
        <v>255</v>
      </c>
      <c r="C74" s="44" t="s">
        <v>260</v>
      </c>
      <c r="D74" s="52">
        <v>18.78</v>
      </c>
      <c r="E74" s="41">
        <v>44466</v>
      </c>
      <c r="F74" s="41">
        <f t="shared" si="2"/>
        <v>44496</v>
      </c>
      <c r="G74" s="41">
        <v>44466</v>
      </c>
      <c r="H74" s="45">
        <f t="shared" si="19"/>
        <v>-30</v>
      </c>
      <c r="I74" s="45">
        <f t="shared" si="20"/>
        <v>-563.40000000000009</v>
      </c>
      <c r="J74" s="45"/>
      <c r="K74" s="45"/>
      <c r="M74" s="12"/>
    </row>
    <row r="75" spans="1:13" x14ac:dyDescent="0.25">
      <c r="A75" s="42">
        <v>72</v>
      </c>
      <c r="B75" s="45" t="s">
        <v>29</v>
      </c>
      <c r="C75" s="44" t="s">
        <v>297</v>
      </c>
      <c r="D75" s="52">
        <v>315.05</v>
      </c>
      <c r="E75" s="41">
        <v>44469</v>
      </c>
      <c r="F75" s="41">
        <f t="shared" si="2"/>
        <v>44499</v>
      </c>
      <c r="G75" s="41">
        <v>44491</v>
      </c>
      <c r="H75" s="45">
        <f t="shared" si="19"/>
        <v>-8</v>
      </c>
      <c r="I75" s="45">
        <f t="shared" si="20"/>
        <v>-2520.4</v>
      </c>
      <c r="J75" s="45"/>
      <c r="K75" s="2"/>
      <c r="M75" s="12"/>
    </row>
    <row r="76" spans="1:13" x14ac:dyDescent="0.25">
      <c r="A76" s="42">
        <v>73</v>
      </c>
      <c r="B76" s="45" t="s">
        <v>298</v>
      </c>
      <c r="C76" s="44" t="s">
        <v>296</v>
      </c>
      <c r="D76" s="52">
        <v>209.3</v>
      </c>
      <c r="E76" s="41">
        <v>44469</v>
      </c>
      <c r="F76" s="41">
        <f t="shared" si="2"/>
        <v>44499</v>
      </c>
      <c r="G76" s="41">
        <v>43785</v>
      </c>
      <c r="H76" s="45">
        <f t="shared" si="19"/>
        <v>-714</v>
      </c>
      <c r="I76" s="45">
        <f t="shared" si="20"/>
        <v>-149440.20000000001</v>
      </c>
      <c r="J76" s="45"/>
      <c r="K76" s="45"/>
      <c r="M76" s="12"/>
    </row>
    <row r="77" spans="1:13" x14ac:dyDescent="0.25">
      <c r="A77" s="42">
        <v>74</v>
      </c>
      <c r="B77" s="45" t="s">
        <v>41</v>
      </c>
      <c r="C77" s="44" t="s">
        <v>235</v>
      </c>
      <c r="D77" s="52">
        <v>28.61</v>
      </c>
      <c r="E77" s="41">
        <v>44469</v>
      </c>
      <c r="F77" s="41">
        <f t="shared" si="2"/>
        <v>44499</v>
      </c>
      <c r="G77" s="41">
        <v>44475</v>
      </c>
      <c r="H77" s="45">
        <f t="shared" si="19"/>
        <v>-24</v>
      </c>
      <c r="I77" s="45">
        <f t="shared" si="20"/>
        <v>-686.64</v>
      </c>
      <c r="J77" s="45"/>
      <c r="K77" s="2"/>
      <c r="M77" s="12"/>
    </row>
    <row r="78" spans="1:13" x14ac:dyDescent="0.25">
      <c r="A78" s="42">
        <v>75</v>
      </c>
      <c r="B78" s="45" t="s">
        <v>47</v>
      </c>
      <c r="C78" s="44" t="s">
        <v>238</v>
      </c>
      <c r="D78" s="52">
        <v>31.14</v>
      </c>
      <c r="E78" s="41">
        <v>44476</v>
      </c>
      <c r="F78" s="41">
        <f t="shared" ref="F78:F92" si="21">E78+30</f>
        <v>44506</v>
      </c>
      <c r="G78" s="41">
        <v>44491</v>
      </c>
      <c r="H78" s="45">
        <f t="shared" si="19"/>
        <v>-15</v>
      </c>
      <c r="I78" s="45">
        <f t="shared" si="20"/>
        <v>-467.1</v>
      </c>
      <c r="J78" s="45"/>
      <c r="K78" s="2"/>
      <c r="M78" s="12"/>
    </row>
    <row r="79" spans="1:13" x14ac:dyDescent="0.25">
      <c r="A79" s="42">
        <v>76</v>
      </c>
      <c r="B79" s="45" t="s">
        <v>23</v>
      </c>
      <c r="C79" s="44" t="s">
        <v>211</v>
      </c>
      <c r="D79" s="52">
        <v>145.21</v>
      </c>
      <c r="E79" s="41">
        <v>44475</v>
      </c>
      <c r="F79" s="41">
        <f t="shared" si="21"/>
        <v>44505</v>
      </c>
      <c r="G79" s="41">
        <v>44491</v>
      </c>
      <c r="H79" s="45">
        <f t="shared" si="19"/>
        <v>-14</v>
      </c>
      <c r="I79" s="45">
        <f t="shared" si="20"/>
        <v>-2032.94</v>
      </c>
      <c r="J79" s="45"/>
      <c r="K79" s="2"/>
      <c r="M79" s="12"/>
    </row>
    <row r="80" spans="1:13" x14ac:dyDescent="0.25">
      <c r="A80" s="42">
        <v>77</v>
      </c>
      <c r="B80" s="45" t="s">
        <v>47</v>
      </c>
      <c r="C80" s="44" t="s">
        <v>239</v>
      </c>
      <c r="D80" s="52">
        <v>549.96</v>
      </c>
      <c r="E80" s="41">
        <v>44476</v>
      </c>
      <c r="F80" s="41">
        <f t="shared" si="21"/>
        <v>44506</v>
      </c>
      <c r="G80" s="41">
        <v>44491</v>
      </c>
      <c r="H80" s="45">
        <f t="shared" si="19"/>
        <v>-15</v>
      </c>
      <c r="I80" s="45">
        <f t="shared" si="20"/>
        <v>-8249.4000000000015</v>
      </c>
      <c r="J80" s="2"/>
      <c r="K80" s="2"/>
      <c r="M80" s="12"/>
    </row>
    <row r="81" spans="1:13" x14ac:dyDescent="0.25">
      <c r="A81" s="42">
        <v>78</v>
      </c>
      <c r="B81" s="45" t="s">
        <v>59</v>
      </c>
      <c r="C81" s="44" t="s">
        <v>238</v>
      </c>
      <c r="D81" s="52">
        <v>1042.08</v>
      </c>
      <c r="E81" s="41">
        <v>44494</v>
      </c>
      <c r="F81" s="41">
        <f t="shared" si="21"/>
        <v>44524</v>
      </c>
      <c r="G81" s="41">
        <v>44494</v>
      </c>
      <c r="H81" s="45">
        <f t="shared" si="19"/>
        <v>-30</v>
      </c>
      <c r="I81" s="45">
        <f t="shared" si="20"/>
        <v>-31262.399999999998</v>
      </c>
      <c r="J81" s="45"/>
      <c r="K81" s="2"/>
      <c r="M81" s="12"/>
    </row>
    <row r="82" spans="1:13" x14ac:dyDescent="0.25">
      <c r="A82" s="42">
        <v>79</v>
      </c>
      <c r="B82" s="45" t="s">
        <v>204</v>
      </c>
      <c r="C82" s="44" t="s">
        <v>205</v>
      </c>
      <c r="D82" s="52">
        <v>25</v>
      </c>
      <c r="E82" s="41">
        <v>44497</v>
      </c>
      <c r="F82" s="41">
        <f t="shared" si="21"/>
        <v>44527</v>
      </c>
      <c r="G82" s="41">
        <v>44509</v>
      </c>
      <c r="H82" s="45">
        <f t="shared" si="19"/>
        <v>-18</v>
      </c>
      <c r="I82" s="45">
        <f t="shared" si="20"/>
        <v>-450</v>
      </c>
      <c r="J82" s="45"/>
      <c r="K82" s="2"/>
      <c r="M82" s="12"/>
    </row>
    <row r="83" spans="1:13" x14ac:dyDescent="0.25">
      <c r="A83" s="42">
        <v>80</v>
      </c>
      <c r="B83" s="45" t="s">
        <v>23</v>
      </c>
      <c r="C83" s="44" t="s">
        <v>212</v>
      </c>
      <c r="D83" s="52">
        <v>85.78</v>
      </c>
      <c r="E83" s="41">
        <v>44508</v>
      </c>
      <c r="F83" s="41">
        <f t="shared" si="21"/>
        <v>44538</v>
      </c>
      <c r="G83" s="41">
        <v>44519</v>
      </c>
      <c r="H83" s="45">
        <f t="shared" si="19"/>
        <v>-19</v>
      </c>
      <c r="I83" s="45">
        <f t="shared" si="20"/>
        <v>-1629.82</v>
      </c>
      <c r="J83" s="2"/>
      <c r="K83" s="2"/>
      <c r="M83" s="12"/>
    </row>
    <row r="84" spans="1:13" x14ac:dyDescent="0.25">
      <c r="A84" s="42">
        <v>81</v>
      </c>
      <c r="B84" s="43" t="s">
        <v>255</v>
      </c>
      <c r="C84" s="44" t="s">
        <v>261</v>
      </c>
      <c r="D84" s="52">
        <v>28.57</v>
      </c>
      <c r="E84" s="41">
        <v>44510</v>
      </c>
      <c r="F84" s="41">
        <f t="shared" si="21"/>
        <v>44540</v>
      </c>
      <c r="G84" s="41">
        <v>44510</v>
      </c>
      <c r="H84" s="45">
        <f t="shared" ref="H84:H86" si="22">G84-F84</f>
        <v>-30</v>
      </c>
      <c r="I84" s="45">
        <f t="shared" ref="I84:I86" si="23">H84*D84</f>
        <v>-857.1</v>
      </c>
      <c r="J84" s="45"/>
      <c r="K84" s="45"/>
      <c r="M84" s="12"/>
    </row>
    <row r="85" spans="1:13" x14ac:dyDescent="0.25">
      <c r="A85" s="42">
        <v>82</v>
      </c>
      <c r="B85" s="45" t="s">
        <v>298</v>
      </c>
      <c r="C85" s="44" t="s">
        <v>299</v>
      </c>
      <c r="D85" s="52">
        <v>-209.3</v>
      </c>
      <c r="E85" s="41">
        <v>44512</v>
      </c>
      <c r="F85" s="41">
        <f t="shared" si="21"/>
        <v>44542</v>
      </c>
      <c r="G85" s="41">
        <v>43785</v>
      </c>
      <c r="H85" s="45">
        <f t="shared" si="22"/>
        <v>-757</v>
      </c>
      <c r="I85" s="45">
        <f t="shared" si="23"/>
        <v>158440.1</v>
      </c>
      <c r="J85" s="45"/>
      <c r="K85" s="45"/>
      <c r="M85" s="12"/>
    </row>
    <row r="86" spans="1:13" x14ac:dyDescent="0.25">
      <c r="A86" s="42">
        <v>83</v>
      </c>
      <c r="B86" s="45" t="s">
        <v>298</v>
      </c>
      <c r="C86" s="44" t="s">
        <v>300</v>
      </c>
      <c r="D86" s="52">
        <v>171.56</v>
      </c>
      <c r="E86" s="41">
        <v>44511</v>
      </c>
      <c r="F86" s="41">
        <f t="shared" si="21"/>
        <v>44541</v>
      </c>
      <c r="G86" s="41">
        <v>43785</v>
      </c>
      <c r="H86" s="45">
        <f t="shared" si="22"/>
        <v>-756</v>
      </c>
      <c r="I86" s="45">
        <f t="shared" si="23"/>
        <v>-129699.36</v>
      </c>
      <c r="J86" s="45"/>
      <c r="K86" s="45"/>
      <c r="M86" s="12"/>
    </row>
    <row r="87" spans="1:13" x14ac:dyDescent="0.25">
      <c r="A87" s="42">
        <v>84</v>
      </c>
      <c r="B87" s="45" t="s">
        <v>23</v>
      </c>
      <c r="C87" s="44" t="s">
        <v>217</v>
      </c>
      <c r="D87" s="52">
        <v>-1.25</v>
      </c>
      <c r="E87" s="41">
        <v>44525</v>
      </c>
      <c r="F87" s="41">
        <f t="shared" si="21"/>
        <v>44555</v>
      </c>
      <c r="G87" s="41">
        <v>43817</v>
      </c>
      <c r="H87" s="45">
        <f t="shared" si="19"/>
        <v>-738</v>
      </c>
      <c r="I87" s="45">
        <f t="shared" si="20"/>
        <v>922.5</v>
      </c>
      <c r="J87" s="45"/>
      <c r="K87" s="2"/>
      <c r="M87" s="12"/>
    </row>
    <row r="88" spans="1:13" x14ac:dyDescent="0.25">
      <c r="A88" s="42">
        <v>85</v>
      </c>
      <c r="B88" s="45" t="s">
        <v>29</v>
      </c>
      <c r="C88" s="44" t="s">
        <v>229</v>
      </c>
      <c r="D88" s="52">
        <v>315.05</v>
      </c>
      <c r="E88" s="41">
        <v>44530</v>
      </c>
      <c r="F88" s="41">
        <f t="shared" si="21"/>
        <v>44560</v>
      </c>
      <c r="G88" s="41">
        <v>44551</v>
      </c>
      <c r="H88" s="45">
        <f t="shared" si="19"/>
        <v>-9</v>
      </c>
      <c r="I88" s="45">
        <f t="shared" si="20"/>
        <v>-2835.4500000000003</v>
      </c>
      <c r="J88" s="45"/>
      <c r="K88" s="45"/>
      <c r="M88" s="12"/>
    </row>
    <row r="89" spans="1:13" x14ac:dyDescent="0.25">
      <c r="A89" s="42">
        <v>86</v>
      </c>
      <c r="B89" s="45" t="s">
        <v>29</v>
      </c>
      <c r="C89" s="44" t="s">
        <v>230</v>
      </c>
      <c r="D89" s="52">
        <v>315.05</v>
      </c>
      <c r="E89" s="41">
        <v>44530</v>
      </c>
      <c r="F89" s="41">
        <f t="shared" si="21"/>
        <v>44560</v>
      </c>
      <c r="G89" s="41">
        <v>44579</v>
      </c>
      <c r="H89" s="45">
        <f t="shared" si="19"/>
        <v>19</v>
      </c>
      <c r="I89" s="45">
        <f t="shared" si="20"/>
        <v>5985.95</v>
      </c>
      <c r="J89" s="45"/>
      <c r="K89" s="45"/>
      <c r="M89" s="12"/>
    </row>
    <row r="90" spans="1:13" x14ac:dyDescent="0.25">
      <c r="A90" s="42">
        <v>87</v>
      </c>
      <c r="B90" s="45" t="s">
        <v>2</v>
      </c>
      <c r="C90" s="44" t="s">
        <v>200</v>
      </c>
      <c r="D90" s="52">
        <v>36.89</v>
      </c>
      <c r="E90" s="41">
        <v>44536</v>
      </c>
      <c r="F90" s="41">
        <f t="shared" si="21"/>
        <v>44566</v>
      </c>
      <c r="G90" s="41">
        <v>44537</v>
      </c>
      <c r="H90" s="45">
        <f>G90-F90</f>
        <v>-29</v>
      </c>
      <c r="I90" s="45">
        <f>H90*D90</f>
        <v>-1069.81</v>
      </c>
      <c r="J90" s="45"/>
      <c r="K90" s="45"/>
      <c r="M90" s="12"/>
    </row>
    <row r="91" spans="1:13" x14ac:dyDescent="0.25">
      <c r="A91" s="42">
        <f>A90+1</f>
        <v>88</v>
      </c>
      <c r="B91" s="45" t="s">
        <v>23</v>
      </c>
      <c r="C91" s="44" t="s">
        <v>218</v>
      </c>
      <c r="D91" s="52">
        <v>86.62</v>
      </c>
      <c r="E91" s="41">
        <v>44537</v>
      </c>
      <c r="F91" s="41">
        <f t="shared" si="21"/>
        <v>44567</v>
      </c>
      <c r="G91" s="41">
        <v>44538</v>
      </c>
      <c r="H91" s="45">
        <f>G91-F91</f>
        <v>-29</v>
      </c>
      <c r="I91" s="45">
        <f>H91*D91</f>
        <v>-2511.98</v>
      </c>
      <c r="J91" s="45"/>
      <c r="K91" s="45"/>
      <c r="M91" s="12"/>
    </row>
    <row r="92" spans="1:13" x14ac:dyDescent="0.25">
      <c r="A92" s="42">
        <f t="shared" ref="A92:A97" si="24">A91+1</f>
        <v>89</v>
      </c>
      <c r="B92" s="45" t="s">
        <v>302</v>
      </c>
      <c r="C92" s="44" t="s">
        <v>303</v>
      </c>
      <c r="D92" s="52" t="s">
        <v>305</v>
      </c>
      <c r="E92" s="51" t="s">
        <v>304</v>
      </c>
      <c r="F92" s="41">
        <f t="shared" si="21"/>
        <v>44570</v>
      </c>
      <c r="G92" s="41">
        <v>44551</v>
      </c>
      <c r="H92" s="45">
        <f>G92-F92</f>
        <v>-19</v>
      </c>
      <c r="I92" s="45">
        <f>H92*D92</f>
        <v>-6118</v>
      </c>
      <c r="J92" s="45"/>
      <c r="K92" s="45"/>
      <c r="M92" s="12"/>
    </row>
    <row r="93" spans="1:13" x14ac:dyDescent="0.25">
      <c r="A93" s="42">
        <f t="shared" si="24"/>
        <v>90</v>
      </c>
      <c r="B93" s="49" t="s">
        <v>87</v>
      </c>
      <c r="C93" s="50" t="s">
        <v>267</v>
      </c>
      <c r="D93" s="52" t="s">
        <v>268</v>
      </c>
      <c r="E93" s="51" t="s">
        <v>269</v>
      </c>
      <c r="F93" s="41">
        <f t="shared" ref="F93" si="25">E93+30</f>
        <v>44576</v>
      </c>
      <c r="G93" s="41">
        <v>44551</v>
      </c>
      <c r="H93" s="45">
        <f>G93-F93</f>
        <v>-25</v>
      </c>
      <c r="I93" s="45">
        <f>H93*D93</f>
        <v>-9815</v>
      </c>
      <c r="J93" s="45"/>
      <c r="K93" s="45"/>
    </row>
    <row r="94" spans="1:13" x14ac:dyDescent="0.25">
      <c r="A94" s="42">
        <f t="shared" si="24"/>
        <v>91</v>
      </c>
      <c r="B94" s="43" t="s">
        <v>79</v>
      </c>
      <c r="C94" s="44" t="s">
        <v>266</v>
      </c>
      <c r="D94" s="52">
        <v>190.04</v>
      </c>
      <c r="E94" s="41">
        <v>44296</v>
      </c>
      <c r="F94" s="41">
        <f t="shared" ref="F94:F95" si="26">E94+30</f>
        <v>44326</v>
      </c>
      <c r="G94" s="41">
        <v>44551</v>
      </c>
      <c r="H94" s="45">
        <f t="shared" ref="H94:H95" si="27">G94-F94</f>
        <v>225</v>
      </c>
      <c r="I94" s="45">
        <f t="shared" ref="I94:I95" si="28">H94*D94</f>
        <v>42759</v>
      </c>
      <c r="J94" s="45"/>
      <c r="K94" s="45"/>
    </row>
    <row r="95" spans="1:13" x14ac:dyDescent="0.25">
      <c r="A95" s="42">
        <f t="shared" si="24"/>
        <v>92</v>
      </c>
      <c r="B95" s="43" t="s">
        <v>290</v>
      </c>
      <c r="C95" s="44" t="s">
        <v>301</v>
      </c>
      <c r="D95" s="52">
        <v>800</v>
      </c>
      <c r="E95" s="41">
        <v>44546</v>
      </c>
      <c r="F95" s="41">
        <f t="shared" si="26"/>
        <v>44576</v>
      </c>
      <c r="G95" s="41">
        <v>44579</v>
      </c>
      <c r="H95" s="45">
        <f t="shared" si="27"/>
        <v>3</v>
      </c>
      <c r="I95" s="45">
        <f t="shared" si="28"/>
        <v>2400</v>
      </c>
      <c r="J95" s="45"/>
      <c r="K95" s="45"/>
    </row>
    <row r="96" spans="1:13" x14ac:dyDescent="0.25">
      <c r="A96" s="42">
        <f t="shared" si="24"/>
        <v>93</v>
      </c>
      <c r="B96" s="45" t="s">
        <v>41</v>
      </c>
      <c r="C96" s="44" t="s">
        <v>253</v>
      </c>
      <c r="D96" s="52">
        <v>56.56</v>
      </c>
      <c r="E96" s="41">
        <v>44546</v>
      </c>
      <c r="F96" s="41">
        <f t="shared" ref="F96" si="29">E96+30</f>
        <v>44576</v>
      </c>
      <c r="G96" s="41">
        <v>44553</v>
      </c>
      <c r="H96" s="45">
        <f t="shared" ref="H96" si="30">G96-F96</f>
        <v>-23</v>
      </c>
      <c r="I96" s="45">
        <f t="shared" ref="I96" si="31">H96*D96</f>
        <v>-1300.8800000000001</v>
      </c>
      <c r="J96" s="45"/>
      <c r="K96" s="2"/>
    </row>
    <row r="97" spans="1:11" x14ac:dyDescent="0.25">
      <c r="A97" s="42">
        <f t="shared" si="24"/>
        <v>94</v>
      </c>
      <c r="B97" s="45" t="s">
        <v>19</v>
      </c>
      <c r="C97" s="44" t="s">
        <v>251</v>
      </c>
      <c r="D97" s="52">
        <v>100</v>
      </c>
      <c r="E97" s="41">
        <v>44550</v>
      </c>
      <c r="F97" s="41">
        <f t="shared" ref="F97" si="32">E97+30</f>
        <v>44580</v>
      </c>
      <c r="G97" s="41">
        <v>44553</v>
      </c>
      <c r="H97" s="45">
        <f t="shared" ref="H97" si="33">G97-F97</f>
        <v>-27</v>
      </c>
      <c r="I97" s="45">
        <f t="shared" ref="I97" si="34">H97*D97</f>
        <v>-2700</v>
      </c>
      <c r="J97" s="2"/>
      <c r="K97" s="2"/>
    </row>
    <row r="98" spans="1:11" x14ac:dyDescent="0.25">
      <c r="A98" s="5"/>
      <c r="C98" s="8"/>
      <c r="D98" s="54">
        <f>SUM(D4:D97)</f>
        <v>44238.3</v>
      </c>
      <c r="E98" s="12"/>
      <c r="F98" s="12"/>
      <c r="H98" s="49">
        <f>SUM(H4:H97)</f>
        <v>-4082</v>
      </c>
      <c r="I98" s="49">
        <f>SUM(I4:I97)</f>
        <v>-687949.94000000006</v>
      </c>
    </row>
    <row r="102" spans="1:11" x14ac:dyDescent="0.25">
      <c r="I102" s="55">
        <f>I98/D98</f>
        <v>-15.551003090082576</v>
      </c>
    </row>
  </sheetData>
  <autoFilter ref="A3:K93" xr:uid="{00000000-0009-0000-0000-000005000000}">
    <sortState xmlns:xlrd2="http://schemas.microsoft.com/office/spreadsheetml/2017/richdata2" ref="A4:K93">
      <sortCondition ref="A3:A93"/>
    </sortState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7"/>
  <sheetViews>
    <sheetView topLeftCell="A58" workbookViewId="0">
      <selection activeCell="J4" sqref="J4"/>
    </sheetView>
  </sheetViews>
  <sheetFormatPr defaultRowHeight="15" x14ac:dyDescent="0.25"/>
  <cols>
    <col min="1" max="1" width="9.140625" style="4"/>
    <col min="2" max="2" width="35.7109375" bestFit="1" customWidth="1"/>
    <col min="3" max="3" width="18.7109375" bestFit="1" customWidth="1"/>
    <col min="4" max="6" width="18.7109375" customWidth="1"/>
    <col min="7" max="8" width="17.42578125" bestFit="1" customWidth="1"/>
  </cols>
  <sheetData>
    <row r="1" spans="1:14" ht="16.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</row>
    <row r="2" spans="1:14" ht="16.5" customHeight="1" x14ac:dyDescent="0.25">
      <c r="A2" s="4" t="s">
        <v>48</v>
      </c>
      <c r="B2" s="11" t="s">
        <v>0</v>
      </c>
      <c r="C2" s="11" t="s">
        <v>1</v>
      </c>
      <c r="D2" s="14" t="s">
        <v>117</v>
      </c>
      <c r="E2" s="14" t="s">
        <v>177</v>
      </c>
      <c r="F2" s="11" t="s">
        <v>115</v>
      </c>
      <c r="G2" s="11" t="s">
        <v>49</v>
      </c>
      <c r="H2" s="11" t="s">
        <v>4</v>
      </c>
      <c r="I2" s="11" t="s">
        <v>114</v>
      </c>
      <c r="J2" s="1"/>
      <c r="K2" s="1"/>
      <c r="L2" s="1"/>
    </row>
    <row r="3" spans="1:14" ht="16.5" customHeight="1" x14ac:dyDescent="0.25">
      <c r="A3" s="17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16.5" customHeight="1" x14ac:dyDescent="0.25">
      <c r="A4" s="5">
        <v>1</v>
      </c>
      <c r="B4" s="6" t="s">
        <v>90</v>
      </c>
      <c r="C4" s="8" t="s">
        <v>91</v>
      </c>
      <c r="D4" s="13">
        <v>439.2</v>
      </c>
      <c r="E4" s="3">
        <v>43474</v>
      </c>
      <c r="F4" s="3">
        <f>E4+30</f>
        <v>43504</v>
      </c>
      <c r="G4" s="3">
        <v>43476</v>
      </c>
      <c r="H4" s="3">
        <v>43496</v>
      </c>
      <c r="I4" s="1">
        <f>H4-F4</f>
        <v>-8</v>
      </c>
      <c r="J4" s="1">
        <f>I4*D4</f>
        <v>-3513.6</v>
      </c>
      <c r="K4" s="1"/>
      <c r="L4" s="1"/>
      <c r="N4" s="12"/>
    </row>
    <row r="5" spans="1:14" x14ac:dyDescent="0.25">
      <c r="A5" s="5">
        <v>2</v>
      </c>
      <c r="B5" s="6" t="s">
        <v>69</v>
      </c>
      <c r="C5" s="8" t="s">
        <v>70</v>
      </c>
      <c r="D5" s="13">
        <v>202.54</v>
      </c>
      <c r="E5" s="3">
        <v>43496</v>
      </c>
      <c r="F5" s="3">
        <f t="shared" ref="F5:F77" si="0">E5+30</f>
        <v>43526</v>
      </c>
      <c r="G5" s="3">
        <v>43500</v>
      </c>
      <c r="H5" s="3">
        <v>43521</v>
      </c>
      <c r="I5" s="1">
        <f t="shared" ref="I5:I68" si="1">H5-F5</f>
        <v>-5</v>
      </c>
      <c r="J5" s="1">
        <f t="shared" ref="J5:J17" si="2">I5*D5</f>
        <v>-1012.6999999999999</v>
      </c>
      <c r="K5" s="1"/>
      <c r="L5" s="1"/>
      <c r="N5" s="12"/>
    </row>
    <row r="6" spans="1:14" x14ac:dyDescent="0.25">
      <c r="A6" s="5">
        <v>3</v>
      </c>
      <c r="B6" s="6" t="s">
        <v>79</v>
      </c>
      <c r="C6" s="8" t="s">
        <v>80</v>
      </c>
      <c r="D6" s="13">
        <v>119.08</v>
      </c>
      <c r="E6" s="3">
        <v>43463</v>
      </c>
      <c r="F6" s="3">
        <f t="shared" si="0"/>
        <v>43493</v>
      </c>
      <c r="G6" s="3">
        <v>43508</v>
      </c>
      <c r="H6" s="3">
        <v>43509</v>
      </c>
      <c r="I6" s="1">
        <f t="shared" si="1"/>
        <v>16</v>
      </c>
      <c r="J6" s="1">
        <f t="shared" si="2"/>
        <v>1905.28</v>
      </c>
      <c r="K6" s="1"/>
      <c r="L6" s="1"/>
      <c r="N6" s="12"/>
    </row>
    <row r="7" spans="1:14" x14ac:dyDescent="0.25">
      <c r="A7" s="5">
        <v>4</v>
      </c>
      <c r="B7" s="6" t="s">
        <v>92</v>
      </c>
      <c r="C7" s="8" t="s">
        <v>94</v>
      </c>
      <c r="D7" s="13">
        <v>148.4</v>
      </c>
      <c r="E7" s="3">
        <v>43508</v>
      </c>
      <c r="F7" s="3">
        <f t="shared" si="0"/>
        <v>43538</v>
      </c>
      <c r="G7" s="3">
        <v>43510</v>
      </c>
      <c r="H7" s="3">
        <v>43528</v>
      </c>
      <c r="I7" s="1">
        <f t="shared" si="1"/>
        <v>-10</v>
      </c>
      <c r="J7" s="1">
        <f t="shared" si="2"/>
        <v>-1484</v>
      </c>
      <c r="K7" s="1"/>
      <c r="L7" s="1"/>
      <c r="N7" s="12"/>
    </row>
    <row r="8" spans="1:14" x14ac:dyDescent="0.25">
      <c r="A8" s="5">
        <v>5</v>
      </c>
      <c r="B8" s="6" t="s">
        <v>92</v>
      </c>
      <c r="C8" s="8" t="s">
        <v>93</v>
      </c>
      <c r="D8" s="13">
        <v>890.4</v>
      </c>
      <c r="E8" s="3">
        <v>43510</v>
      </c>
      <c r="F8" s="3">
        <f t="shared" si="0"/>
        <v>43540</v>
      </c>
      <c r="G8" s="3">
        <v>43514</v>
      </c>
      <c r="H8" s="3">
        <v>43573</v>
      </c>
      <c r="I8" s="1">
        <f t="shared" si="1"/>
        <v>33</v>
      </c>
      <c r="J8" s="1">
        <f t="shared" si="2"/>
        <v>29383.200000000001</v>
      </c>
      <c r="K8" s="1"/>
      <c r="L8" s="1"/>
      <c r="N8" s="12"/>
    </row>
    <row r="9" spans="1:14" x14ac:dyDescent="0.25">
      <c r="A9" s="5">
        <v>6</v>
      </c>
      <c r="B9" s="6" t="s">
        <v>29</v>
      </c>
      <c r="C9" s="8" t="s">
        <v>30</v>
      </c>
      <c r="D9" s="13">
        <v>383.29</v>
      </c>
      <c r="E9" s="3">
        <v>43496</v>
      </c>
      <c r="F9" s="3">
        <f t="shared" si="0"/>
        <v>43526</v>
      </c>
      <c r="G9" s="3">
        <v>43514</v>
      </c>
      <c r="H9" s="3">
        <v>43530</v>
      </c>
      <c r="I9" s="1">
        <f t="shared" si="1"/>
        <v>4</v>
      </c>
      <c r="J9" s="1">
        <f t="shared" si="2"/>
        <v>1533.16</v>
      </c>
      <c r="K9" s="1"/>
      <c r="L9" s="1"/>
      <c r="N9" s="12"/>
    </row>
    <row r="10" spans="1:14" x14ac:dyDescent="0.25">
      <c r="A10" s="5">
        <v>7</v>
      </c>
      <c r="B10" s="6" t="s">
        <v>2</v>
      </c>
      <c r="C10" s="1" t="s">
        <v>3</v>
      </c>
      <c r="D10" s="15">
        <v>68.5</v>
      </c>
      <c r="E10" s="3">
        <v>43514</v>
      </c>
      <c r="F10" s="3">
        <f t="shared" si="0"/>
        <v>43544</v>
      </c>
      <c r="G10" s="3">
        <v>43515</v>
      </c>
      <c r="H10" s="3">
        <v>43515</v>
      </c>
      <c r="I10" s="1">
        <f t="shared" si="1"/>
        <v>-29</v>
      </c>
      <c r="J10" s="1">
        <f t="shared" si="2"/>
        <v>-1986.5</v>
      </c>
      <c r="K10" s="1"/>
      <c r="L10" s="1"/>
      <c r="N10" s="12"/>
    </row>
    <row r="11" spans="1:14" x14ac:dyDescent="0.25">
      <c r="A11" s="5">
        <v>8</v>
      </c>
      <c r="B11" s="6" t="s">
        <v>13</v>
      </c>
      <c r="C11" s="7" t="s">
        <v>14</v>
      </c>
      <c r="D11" s="13">
        <v>4436.74</v>
      </c>
      <c r="E11" s="3">
        <v>43516</v>
      </c>
      <c r="F11" s="3">
        <f t="shared" si="0"/>
        <v>43546</v>
      </c>
      <c r="G11" s="3">
        <v>43521</v>
      </c>
      <c r="H11" s="3">
        <v>43546</v>
      </c>
      <c r="I11" s="1">
        <f t="shared" si="1"/>
        <v>0</v>
      </c>
      <c r="J11" s="1">
        <f t="shared" si="2"/>
        <v>0</v>
      </c>
      <c r="K11" s="1"/>
      <c r="L11" s="1"/>
      <c r="N11" s="12"/>
    </row>
    <row r="12" spans="1:14" x14ac:dyDescent="0.25">
      <c r="A12" s="5">
        <v>9</v>
      </c>
      <c r="B12" s="6" t="s">
        <v>16</v>
      </c>
      <c r="C12" s="8" t="s">
        <v>17</v>
      </c>
      <c r="D12" s="15">
        <v>3312.5</v>
      </c>
      <c r="E12" s="3">
        <v>43517</v>
      </c>
      <c r="F12" s="3">
        <f t="shared" si="0"/>
        <v>43547</v>
      </c>
      <c r="G12" s="3">
        <v>43518</v>
      </c>
      <c r="H12" s="3">
        <v>43546</v>
      </c>
      <c r="I12" s="1">
        <f t="shared" si="1"/>
        <v>-1</v>
      </c>
      <c r="J12" s="1">
        <f t="shared" si="2"/>
        <v>-3312.5</v>
      </c>
      <c r="K12" s="1"/>
      <c r="L12" s="1"/>
      <c r="N12" s="12"/>
    </row>
    <row r="13" spans="1:14" x14ac:dyDescent="0.25">
      <c r="A13" s="5">
        <v>10</v>
      </c>
      <c r="B13" s="6" t="s">
        <v>95</v>
      </c>
      <c r="C13" s="8" t="s">
        <v>96</v>
      </c>
      <c r="D13" s="13">
        <v>456.28</v>
      </c>
      <c r="E13" s="3">
        <v>43514</v>
      </c>
      <c r="F13" s="3">
        <f t="shared" si="0"/>
        <v>43544</v>
      </c>
      <c r="G13" s="3">
        <v>43515</v>
      </c>
      <c r="H13" s="3">
        <v>43530</v>
      </c>
      <c r="I13" s="1">
        <f t="shared" si="1"/>
        <v>-14</v>
      </c>
      <c r="J13" s="1">
        <f t="shared" si="2"/>
        <v>-6387.92</v>
      </c>
      <c r="K13" s="1"/>
      <c r="L13" s="1"/>
      <c r="N13" s="12"/>
    </row>
    <row r="14" spans="1:14" x14ac:dyDescent="0.25">
      <c r="A14" s="5">
        <v>11</v>
      </c>
      <c r="B14" s="6" t="s">
        <v>29</v>
      </c>
      <c r="C14" s="8" t="s">
        <v>31</v>
      </c>
      <c r="D14" s="13">
        <v>383.29</v>
      </c>
      <c r="E14" s="3">
        <v>43524</v>
      </c>
      <c r="F14" s="3">
        <f t="shared" si="0"/>
        <v>43554</v>
      </c>
      <c r="G14" s="3">
        <v>43525</v>
      </c>
      <c r="H14" s="3">
        <v>43543</v>
      </c>
      <c r="I14" s="1">
        <f t="shared" si="1"/>
        <v>-11</v>
      </c>
      <c r="J14" s="1">
        <f t="shared" si="2"/>
        <v>-4216.1900000000005</v>
      </c>
      <c r="K14" s="1"/>
      <c r="L14" s="1"/>
      <c r="N14" s="12"/>
    </row>
    <row r="15" spans="1:14" x14ac:dyDescent="0.25">
      <c r="A15" s="10">
        <v>12</v>
      </c>
      <c r="B15" s="6" t="s">
        <v>59</v>
      </c>
      <c r="C15" s="8" t="s">
        <v>60</v>
      </c>
      <c r="D15" s="13">
        <v>532.9</v>
      </c>
      <c r="E15" s="3">
        <v>43526</v>
      </c>
      <c r="F15" s="3">
        <f t="shared" si="0"/>
        <v>43556</v>
      </c>
      <c r="G15" s="3">
        <v>43529</v>
      </c>
      <c r="H15" s="3">
        <v>43531</v>
      </c>
      <c r="I15" s="1">
        <f t="shared" si="1"/>
        <v>-25</v>
      </c>
      <c r="J15" s="1">
        <f t="shared" si="2"/>
        <v>-13322.5</v>
      </c>
      <c r="K15" s="1"/>
      <c r="L15" s="1"/>
      <c r="N15" s="12"/>
    </row>
    <row r="16" spans="1:14" x14ac:dyDescent="0.25">
      <c r="A16" s="5">
        <v>13</v>
      </c>
      <c r="B16" s="6" t="s">
        <v>79</v>
      </c>
      <c r="C16" s="8" t="s">
        <v>81</v>
      </c>
      <c r="D16" s="13">
        <v>192.96</v>
      </c>
      <c r="E16" s="3">
        <v>43495</v>
      </c>
      <c r="F16" s="3">
        <f t="shared" si="0"/>
        <v>43525</v>
      </c>
      <c r="G16" s="3">
        <v>43508</v>
      </c>
      <c r="H16" s="3">
        <v>43531</v>
      </c>
      <c r="I16" s="1">
        <f t="shared" si="1"/>
        <v>6</v>
      </c>
      <c r="J16" s="1">
        <f t="shared" si="2"/>
        <v>1157.76</v>
      </c>
      <c r="K16" s="1"/>
      <c r="L16" s="1"/>
      <c r="N16" s="12"/>
    </row>
    <row r="17" spans="1:14" x14ac:dyDescent="0.25">
      <c r="A17" s="5">
        <v>14</v>
      </c>
      <c r="B17" s="6" t="s">
        <v>97</v>
      </c>
      <c r="C17" s="8" t="s">
        <v>98</v>
      </c>
      <c r="D17" s="13">
        <v>3318</v>
      </c>
      <c r="E17" s="3">
        <v>43525</v>
      </c>
      <c r="F17" s="3">
        <f t="shared" si="0"/>
        <v>43555</v>
      </c>
      <c r="G17" s="3">
        <v>43536</v>
      </c>
      <c r="H17" s="3">
        <v>43536</v>
      </c>
      <c r="I17" s="1">
        <f t="shared" si="1"/>
        <v>-19</v>
      </c>
      <c r="J17" s="1">
        <f t="shared" si="2"/>
        <v>-63042</v>
      </c>
      <c r="K17" s="1"/>
      <c r="L17" s="1"/>
      <c r="N17" s="12"/>
    </row>
    <row r="18" spans="1:14" x14ac:dyDescent="0.25">
      <c r="A18" s="33">
        <v>15</v>
      </c>
      <c r="B18" s="38" t="s">
        <v>99</v>
      </c>
      <c r="C18" s="35" t="s">
        <v>192</v>
      </c>
      <c r="D18" s="36">
        <v>182.52</v>
      </c>
      <c r="E18" s="37">
        <v>43535</v>
      </c>
      <c r="F18" s="37">
        <f t="shared" si="0"/>
        <v>43565</v>
      </c>
      <c r="G18" s="37"/>
      <c r="H18" s="37"/>
      <c r="I18" s="1"/>
      <c r="J18" s="34"/>
      <c r="K18" s="34"/>
      <c r="L18" s="34"/>
      <c r="N18" s="12"/>
    </row>
    <row r="19" spans="1:14" x14ac:dyDescent="0.25">
      <c r="A19" s="33">
        <v>16</v>
      </c>
      <c r="B19" s="38" t="s">
        <v>99</v>
      </c>
      <c r="C19" s="35" t="s">
        <v>191</v>
      </c>
      <c r="D19" s="36">
        <v>-182.52</v>
      </c>
      <c r="E19" s="37">
        <v>43535</v>
      </c>
      <c r="F19" s="37">
        <f t="shared" si="0"/>
        <v>43565</v>
      </c>
      <c r="G19" s="37"/>
      <c r="H19" s="37"/>
      <c r="I19" s="1"/>
      <c r="J19" s="34"/>
      <c r="K19" s="34"/>
      <c r="L19" s="34"/>
      <c r="N19" s="12"/>
    </row>
    <row r="20" spans="1:14" x14ac:dyDescent="0.25">
      <c r="A20" s="5">
        <v>17</v>
      </c>
      <c r="B20" s="6" t="s">
        <v>99</v>
      </c>
      <c r="C20" s="8" t="s">
        <v>61</v>
      </c>
      <c r="D20" s="13">
        <v>182.24</v>
      </c>
      <c r="E20" s="3">
        <v>43535</v>
      </c>
      <c r="F20" s="3">
        <f t="shared" si="0"/>
        <v>43565</v>
      </c>
      <c r="G20" s="3">
        <v>43537</v>
      </c>
      <c r="H20" s="3">
        <v>43539</v>
      </c>
      <c r="I20" s="1">
        <f t="shared" si="1"/>
        <v>-26</v>
      </c>
      <c r="J20" s="1">
        <f>I20*D20</f>
        <v>-4738.24</v>
      </c>
      <c r="K20" s="1"/>
      <c r="L20" s="1"/>
      <c r="N20" s="12"/>
    </row>
    <row r="21" spans="1:14" x14ac:dyDescent="0.25">
      <c r="A21" s="5">
        <v>18</v>
      </c>
      <c r="B21" s="6" t="s">
        <v>41</v>
      </c>
      <c r="C21" s="8" t="s">
        <v>46</v>
      </c>
      <c r="D21" s="13">
        <v>53.92</v>
      </c>
      <c r="E21" s="3">
        <v>43531</v>
      </c>
      <c r="F21" s="3">
        <f t="shared" si="0"/>
        <v>43561</v>
      </c>
      <c r="G21" s="3">
        <v>43531</v>
      </c>
      <c r="H21" s="3">
        <v>43539</v>
      </c>
      <c r="I21" s="1">
        <f t="shared" si="1"/>
        <v>-22</v>
      </c>
      <c r="J21" s="1">
        <f>I21*D21</f>
        <v>-1186.24</v>
      </c>
      <c r="K21" s="1"/>
      <c r="L21" s="1"/>
      <c r="N21" s="12"/>
    </row>
    <row r="22" spans="1:14" x14ac:dyDescent="0.25">
      <c r="A22" s="5">
        <v>19</v>
      </c>
      <c r="B22" s="6" t="s">
        <v>11</v>
      </c>
      <c r="C22" s="8" t="s">
        <v>12</v>
      </c>
      <c r="D22" s="15">
        <v>4952.18</v>
      </c>
      <c r="E22" s="3">
        <v>43540</v>
      </c>
      <c r="F22" s="3">
        <f t="shared" si="0"/>
        <v>43570</v>
      </c>
      <c r="G22" s="3">
        <v>43542</v>
      </c>
      <c r="H22" s="3">
        <v>43546</v>
      </c>
      <c r="I22" s="1">
        <f t="shared" si="1"/>
        <v>-24</v>
      </c>
      <c r="J22" s="1">
        <f>I22*D22</f>
        <v>-118852.32</v>
      </c>
      <c r="K22" s="1"/>
      <c r="L22" s="1"/>
      <c r="N22" s="12"/>
    </row>
    <row r="23" spans="1:14" x14ac:dyDescent="0.25">
      <c r="A23" s="5">
        <v>20</v>
      </c>
      <c r="B23" s="6" t="s">
        <v>79</v>
      </c>
      <c r="C23" s="8" t="s">
        <v>82</v>
      </c>
      <c r="D23" s="13">
        <v>316.55</v>
      </c>
      <c r="E23" s="3">
        <v>43523</v>
      </c>
      <c r="F23" s="3">
        <f t="shared" si="0"/>
        <v>43553</v>
      </c>
      <c r="G23" s="3">
        <v>43543</v>
      </c>
      <c r="H23" s="3">
        <v>43544</v>
      </c>
      <c r="I23" s="1">
        <f t="shared" si="1"/>
        <v>-9</v>
      </c>
      <c r="J23" s="1">
        <f>I23*D23</f>
        <v>-2848.9500000000003</v>
      </c>
      <c r="K23" s="1"/>
      <c r="L23" s="1"/>
      <c r="N23" s="12"/>
    </row>
    <row r="24" spans="1:14" x14ac:dyDescent="0.25">
      <c r="A24" s="33">
        <v>21</v>
      </c>
      <c r="B24" s="34" t="s">
        <v>92</v>
      </c>
      <c r="C24" s="35" t="s">
        <v>193</v>
      </c>
      <c r="D24" s="36">
        <v>148.4</v>
      </c>
      <c r="E24" s="37">
        <v>43524</v>
      </c>
      <c r="F24" s="37">
        <f t="shared" si="0"/>
        <v>43554</v>
      </c>
      <c r="G24" s="37">
        <v>43528</v>
      </c>
      <c r="H24" s="37"/>
      <c r="I24" s="1"/>
      <c r="J24" s="34"/>
      <c r="K24" s="34"/>
      <c r="L24" s="34"/>
      <c r="N24" s="12"/>
    </row>
    <row r="25" spans="1:14" x14ac:dyDescent="0.25">
      <c r="A25" s="5">
        <v>22</v>
      </c>
      <c r="B25" s="6" t="s">
        <v>29</v>
      </c>
      <c r="C25" s="8" t="s">
        <v>32</v>
      </c>
      <c r="D25" s="13">
        <v>383.29</v>
      </c>
      <c r="E25" s="3">
        <v>43555</v>
      </c>
      <c r="F25" s="3">
        <f t="shared" si="0"/>
        <v>43585</v>
      </c>
      <c r="G25" s="3">
        <v>43557</v>
      </c>
      <c r="H25" s="3">
        <v>43598</v>
      </c>
      <c r="I25" s="1">
        <f t="shared" si="1"/>
        <v>13</v>
      </c>
      <c r="J25" s="1">
        <f>I25*D25</f>
        <v>4982.7700000000004</v>
      </c>
      <c r="K25" s="1"/>
      <c r="L25" s="1"/>
      <c r="N25" s="12"/>
    </row>
    <row r="26" spans="1:14" x14ac:dyDescent="0.25">
      <c r="A26" s="5">
        <v>23</v>
      </c>
      <c r="B26" s="6" t="s">
        <v>183</v>
      </c>
      <c r="C26" s="8" t="s">
        <v>78</v>
      </c>
      <c r="D26" s="13">
        <v>1465.22</v>
      </c>
      <c r="E26" s="3">
        <v>43557</v>
      </c>
      <c r="F26" s="3">
        <f t="shared" si="0"/>
        <v>43587</v>
      </c>
      <c r="G26" s="3">
        <v>43558</v>
      </c>
      <c r="H26" s="3">
        <v>43573</v>
      </c>
      <c r="I26" s="1">
        <f t="shared" si="1"/>
        <v>-14</v>
      </c>
      <c r="J26" s="1">
        <f>I26*D26</f>
        <v>-20513.080000000002</v>
      </c>
      <c r="K26" s="1"/>
      <c r="L26" s="1"/>
      <c r="N26" s="12"/>
    </row>
    <row r="27" spans="1:14" x14ac:dyDescent="0.25">
      <c r="A27" s="10">
        <v>24</v>
      </c>
      <c r="B27" s="6" t="s">
        <v>59</v>
      </c>
      <c r="C27" s="8" t="s">
        <v>62</v>
      </c>
      <c r="D27" s="13">
        <v>266.45</v>
      </c>
      <c r="E27" s="3">
        <v>43563</v>
      </c>
      <c r="F27" s="3">
        <f t="shared" si="0"/>
        <v>43593</v>
      </c>
      <c r="G27" s="3">
        <v>43564</v>
      </c>
      <c r="H27" s="3">
        <v>43593</v>
      </c>
      <c r="I27" s="1">
        <f t="shared" si="1"/>
        <v>0</v>
      </c>
      <c r="J27" s="1">
        <f>I27*D27</f>
        <v>0</v>
      </c>
      <c r="K27" s="1"/>
      <c r="L27" s="1"/>
      <c r="N27" s="12"/>
    </row>
    <row r="28" spans="1:14" x14ac:dyDescent="0.25">
      <c r="A28" s="33">
        <v>25</v>
      </c>
      <c r="B28" s="38" t="s">
        <v>100</v>
      </c>
      <c r="C28" s="35" t="s">
        <v>187</v>
      </c>
      <c r="D28" s="36">
        <v>1220</v>
      </c>
      <c r="E28" s="37">
        <v>43542</v>
      </c>
      <c r="F28" s="37">
        <f t="shared" si="0"/>
        <v>43572</v>
      </c>
      <c r="G28" s="37">
        <v>43572</v>
      </c>
      <c r="H28" s="37"/>
      <c r="I28" s="1"/>
      <c r="J28" s="34"/>
      <c r="K28" s="34"/>
      <c r="L28" s="34"/>
      <c r="N28" s="12"/>
    </row>
    <row r="29" spans="1:14" x14ac:dyDescent="0.25">
      <c r="A29" s="33">
        <v>26</v>
      </c>
      <c r="B29" s="38" t="s">
        <v>100</v>
      </c>
      <c r="C29" s="35" t="s">
        <v>186</v>
      </c>
      <c r="D29" s="36">
        <v>-1220</v>
      </c>
      <c r="E29" s="37">
        <v>43571</v>
      </c>
      <c r="F29" s="37">
        <f t="shared" si="0"/>
        <v>43601</v>
      </c>
      <c r="G29" s="37">
        <v>43572</v>
      </c>
      <c r="H29" s="37"/>
      <c r="I29" s="1"/>
      <c r="J29" s="34"/>
      <c r="K29" s="34"/>
      <c r="L29" s="34"/>
      <c r="N29" s="12"/>
    </row>
    <row r="30" spans="1:14" x14ac:dyDescent="0.25">
      <c r="A30" s="5">
        <v>27</v>
      </c>
      <c r="B30" s="6" t="s">
        <v>100</v>
      </c>
      <c r="C30" s="8" t="s">
        <v>101</v>
      </c>
      <c r="D30" s="13">
        <v>1220</v>
      </c>
      <c r="E30" s="3">
        <v>43571</v>
      </c>
      <c r="F30" s="3">
        <f t="shared" si="0"/>
        <v>43601</v>
      </c>
      <c r="G30" s="3">
        <v>43572</v>
      </c>
      <c r="H30" s="3">
        <v>43629</v>
      </c>
      <c r="I30" s="1">
        <f t="shared" si="1"/>
        <v>28</v>
      </c>
      <c r="J30" s="1">
        <f t="shared" ref="J30:J57" si="3">I30*D30</f>
        <v>34160</v>
      </c>
      <c r="K30" s="1"/>
      <c r="L30" s="1"/>
      <c r="N30" s="12"/>
    </row>
    <row r="31" spans="1:14" x14ac:dyDescent="0.25">
      <c r="A31" s="5">
        <v>28</v>
      </c>
      <c r="B31" s="6" t="s">
        <v>69</v>
      </c>
      <c r="C31" s="8" t="s">
        <v>71</v>
      </c>
      <c r="D31" s="13">
        <v>202.54</v>
      </c>
      <c r="E31" s="3">
        <v>43585</v>
      </c>
      <c r="F31" s="3">
        <f t="shared" si="0"/>
        <v>43615</v>
      </c>
      <c r="G31" s="3">
        <v>43587</v>
      </c>
      <c r="H31" s="3">
        <v>43598</v>
      </c>
      <c r="I31" s="1">
        <f t="shared" si="1"/>
        <v>-17</v>
      </c>
      <c r="J31" s="1">
        <f t="shared" si="3"/>
        <v>-3443.18</v>
      </c>
      <c r="K31" s="1"/>
      <c r="L31" s="1"/>
      <c r="N31" s="12"/>
    </row>
    <row r="32" spans="1:14" x14ac:dyDescent="0.25">
      <c r="A32" s="5">
        <v>29</v>
      </c>
      <c r="B32" s="6" t="s">
        <v>29</v>
      </c>
      <c r="C32" s="8" t="s">
        <v>33</v>
      </c>
      <c r="D32" s="13">
        <v>383.29</v>
      </c>
      <c r="E32" s="3">
        <v>43585</v>
      </c>
      <c r="F32" s="3">
        <f t="shared" si="0"/>
        <v>43615</v>
      </c>
      <c r="G32" s="3">
        <v>43594</v>
      </c>
      <c r="H32" s="3">
        <v>43608</v>
      </c>
      <c r="I32" s="1">
        <f t="shared" si="1"/>
        <v>-7</v>
      </c>
      <c r="J32" s="1">
        <f t="shared" si="3"/>
        <v>-2683.03</v>
      </c>
      <c r="K32" s="1"/>
      <c r="L32" s="1"/>
      <c r="N32" s="12"/>
    </row>
    <row r="33" spans="1:14" x14ac:dyDescent="0.25">
      <c r="A33" s="5">
        <v>30</v>
      </c>
      <c r="B33" s="6" t="s">
        <v>103</v>
      </c>
      <c r="C33" s="8" t="s">
        <v>104</v>
      </c>
      <c r="D33" s="13">
        <v>4762.5600000000004</v>
      </c>
      <c r="E33" s="3">
        <v>43584</v>
      </c>
      <c r="F33" s="3">
        <f t="shared" si="0"/>
        <v>43614</v>
      </c>
      <c r="G33" s="3">
        <v>43594</v>
      </c>
      <c r="H33" s="3">
        <v>43598</v>
      </c>
      <c r="I33" s="1">
        <f t="shared" si="1"/>
        <v>-16</v>
      </c>
      <c r="J33" s="1">
        <f t="shared" si="3"/>
        <v>-76200.960000000006</v>
      </c>
      <c r="K33" s="1"/>
      <c r="L33" s="1"/>
      <c r="N33" s="12"/>
    </row>
    <row r="34" spans="1:14" x14ac:dyDescent="0.25">
      <c r="A34" s="5">
        <v>31</v>
      </c>
      <c r="B34" s="6" t="s">
        <v>79</v>
      </c>
      <c r="C34" s="8" t="s">
        <v>83</v>
      </c>
      <c r="D34" s="13">
        <v>168.48</v>
      </c>
      <c r="E34" s="3">
        <v>43595</v>
      </c>
      <c r="F34" s="3">
        <f t="shared" si="0"/>
        <v>43625</v>
      </c>
      <c r="G34" s="3">
        <v>43599</v>
      </c>
      <c r="H34" s="3">
        <v>43601</v>
      </c>
      <c r="I34" s="1">
        <f t="shared" si="1"/>
        <v>-24</v>
      </c>
      <c r="J34" s="1">
        <f t="shared" si="3"/>
        <v>-4043.5199999999995</v>
      </c>
      <c r="K34" s="1"/>
      <c r="L34" s="1"/>
      <c r="N34" s="12"/>
    </row>
    <row r="35" spans="1:14" x14ac:dyDescent="0.25">
      <c r="A35" s="5">
        <v>32</v>
      </c>
      <c r="B35" s="6" t="s">
        <v>79</v>
      </c>
      <c r="C35" s="8" t="s">
        <v>84</v>
      </c>
      <c r="D35" s="13">
        <v>293.45999999999998</v>
      </c>
      <c r="E35" s="3">
        <v>43553</v>
      </c>
      <c r="F35" s="3">
        <f t="shared" si="0"/>
        <v>43583</v>
      </c>
      <c r="G35" s="3">
        <v>43601</v>
      </c>
      <c r="H35" s="3">
        <v>43601</v>
      </c>
      <c r="I35" s="1">
        <f t="shared" si="1"/>
        <v>18</v>
      </c>
      <c r="J35" s="1">
        <f t="shared" si="3"/>
        <v>5282.28</v>
      </c>
      <c r="K35" s="1"/>
      <c r="L35" s="1"/>
      <c r="N35" s="12"/>
    </row>
    <row r="36" spans="1:14" x14ac:dyDescent="0.25">
      <c r="A36" s="5">
        <v>33</v>
      </c>
      <c r="B36" s="6" t="s">
        <v>41</v>
      </c>
      <c r="C36" s="8" t="s">
        <v>45</v>
      </c>
      <c r="D36" s="13">
        <v>29.48</v>
      </c>
      <c r="E36" s="3">
        <v>43591</v>
      </c>
      <c r="F36" s="3">
        <f t="shared" si="0"/>
        <v>43621</v>
      </c>
      <c r="G36" s="3">
        <v>43601</v>
      </c>
      <c r="H36" s="3">
        <v>43601</v>
      </c>
      <c r="I36" s="1">
        <f t="shared" si="1"/>
        <v>-20</v>
      </c>
      <c r="J36" s="1">
        <f t="shared" si="3"/>
        <v>-589.6</v>
      </c>
      <c r="K36" s="1"/>
      <c r="L36" s="1"/>
      <c r="N36" s="12"/>
    </row>
    <row r="37" spans="1:14" x14ac:dyDescent="0.25">
      <c r="A37" s="5">
        <v>34</v>
      </c>
      <c r="B37" s="6" t="s">
        <v>7</v>
      </c>
      <c r="C37" s="1" t="s">
        <v>8</v>
      </c>
      <c r="D37" s="13">
        <v>91.5</v>
      </c>
      <c r="E37" s="3">
        <v>43602</v>
      </c>
      <c r="F37" s="3">
        <f t="shared" si="0"/>
        <v>43632</v>
      </c>
      <c r="G37" s="3">
        <v>43609</v>
      </c>
      <c r="H37" s="3">
        <v>43609</v>
      </c>
      <c r="I37" s="1">
        <f t="shared" si="1"/>
        <v>-23</v>
      </c>
      <c r="J37" s="1">
        <f t="shared" si="3"/>
        <v>-2104.5</v>
      </c>
      <c r="K37" s="1"/>
      <c r="L37" s="1"/>
      <c r="N37" s="12"/>
    </row>
    <row r="38" spans="1:14" x14ac:dyDescent="0.25">
      <c r="A38" s="5">
        <v>35</v>
      </c>
      <c r="B38" s="6" t="s">
        <v>9</v>
      </c>
      <c r="C38" s="1" t="s">
        <v>10</v>
      </c>
      <c r="D38" s="13">
        <v>94.92</v>
      </c>
      <c r="E38" s="3">
        <v>43616</v>
      </c>
      <c r="F38" s="3">
        <f t="shared" si="0"/>
        <v>43646</v>
      </c>
      <c r="G38" s="3">
        <v>43627</v>
      </c>
      <c r="H38" s="3">
        <v>43628</v>
      </c>
      <c r="I38" s="1">
        <f t="shared" si="1"/>
        <v>-18</v>
      </c>
      <c r="J38" s="1">
        <f t="shared" si="3"/>
        <v>-1708.56</v>
      </c>
      <c r="K38" s="1"/>
      <c r="L38" s="1"/>
      <c r="N38" s="12"/>
    </row>
    <row r="39" spans="1:14" x14ac:dyDescent="0.25">
      <c r="A39" s="5">
        <v>36</v>
      </c>
      <c r="B39" s="6" t="s">
        <v>79</v>
      </c>
      <c r="C39" s="8" t="s">
        <v>86</v>
      </c>
      <c r="D39" s="13">
        <v>96.05</v>
      </c>
      <c r="E39" s="3">
        <v>43626</v>
      </c>
      <c r="F39" s="3">
        <f t="shared" si="0"/>
        <v>43656</v>
      </c>
      <c r="G39" s="3">
        <v>43627</v>
      </c>
      <c r="H39" s="3">
        <v>43628</v>
      </c>
      <c r="I39" s="1">
        <f t="shared" si="1"/>
        <v>-28</v>
      </c>
      <c r="J39" s="1">
        <f t="shared" si="3"/>
        <v>-2689.4</v>
      </c>
      <c r="K39" s="1"/>
      <c r="L39" s="1"/>
      <c r="N39" s="12"/>
    </row>
    <row r="40" spans="1:14" x14ac:dyDescent="0.25">
      <c r="A40" s="5">
        <v>37</v>
      </c>
      <c r="B40" s="6" t="s">
        <v>29</v>
      </c>
      <c r="C40" s="8" t="s">
        <v>34</v>
      </c>
      <c r="D40" s="13">
        <v>383.29</v>
      </c>
      <c r="E40" s="3">
        <v>43616</v>
      </c>
      <c r="F40" s="3">
        <f t="shared" si="0"/>
        <v>43646</v>
      </c>
      <c r="G40" s="3">
        <v>43622</v>
      </c>
      <c r="H40" s="3">
        <v>43636</v>
      </c>
      <c r="I40" s="1">
        <f t="shared" si="1"/>
        <v>-10</v>
      </c>
      <c r="J40" s="1">
        <f t="shared" si="3"/>
        <v>-3832.9</v>
      </c>
      <c r="K40" s="1"/>
      <c r="L40" s="1"/>
      <c r="N40" s="12"/>
    </row>
    <row r="41" spans="1:14" x14ac:dyDescent="0.25">
      <c r="A41" s="5">
        <v>38</v>
      </c>
      <c r="B41" s="6" t="s">
        <v>2</v>
      </c>
      <c r="C41" s="1" t="s">
        <v>5</v>
      </c>
      <c r="D41" s="20">
        <v>33</v>
      </c>
      <c r="E41" s="3">
        <v>43630</v>
      </c>
      <c r="F41" s="3">
        <f t="shared" si="0"/>
        <v>43660</v>
      </c>
      <c r="G41" s="3">
        <v>43633</v>
      </c>
      <c r="H41" s="3">
        <v>43648</v>
      </c>
      <c r="I41" s="1">
        <f t="shared" si="1"/>
        <v>-12</v>
      </c>
      <c r="J41" s="1">
        <f t="shared" si="3"/>
        <v>-396</v>
      </c>
      <c r="K41" s="1"/>
      <c r="L41" s="1"/>
      <c r="N41" s="12"/>
    </row>
    <row r="42" spans="1:14" x14ac:dyDescent="0.25">
      <c r="A42" s="5">
        <v>39</v>
      </c>
      <c r="B42" s="6" t="s">
        <v>79</v>
      </c>
      <c r="C42" s="8" t="s">
        <v>85</v>
      </c>
      <c r="D42" s="13">
        <v>141.87</v>
      </c>
      <c r="E42" s="3">
        <v>43649</v>
      </c>
      <c r="F42" s="3">
        <f t="shared" si="0"/>
        <v>43679</v>
      </c>
      <c r="G42" s="3">
        <v>43651</v>
      </c>
      <c r="H42" s="3">
        <v>43651</v>
      </c>
      <c r="I42" s="1">
        <f t="shared" si="1"/>
        <v>-28</v>
      </c>
      <c r="J42" s="1">
        <f t="shared" si="3"/>
        <v>-3972.36</v>
      </c>
      <c r="K42" s="1"/>
      <c r="L42" s="1"/>
      <c r="N42" s="12"/>
    </row>
    <row r="43" spans="1:14" x14ac:dyDescent="0.25">
      <c r="A43" s="5">
        <v>40</v>
      </c>
      <c r="B43" s="6" t="s">
        <v>19</v>
      </c>
      <c r="C43" s="8" t="s">
        <v>20</v>
      </c>
      <c r="D43" s="13">
        <v>125</v>
      </c>
      <c r="E43" s="3">
        <v>43645</v>
      </c>
      <c r="F43" s="3">
        <f t="shared" si="0"/>
        <v>43675</v>
      </c>
      <c r="G43" s="3">
        <v>43648</v>
      </c>
      <c r="H43" s="3">
        <v>43654</v>
      </c>
      <c r="I43" s="1">
        <f t="shared" si="1"/>
        <v>-21</v>
      </c>
      <c r="J43" s="1">
        <f t="shared" si="3"/>
        <v>-2625</v>
      </c>
      <c r="K43" s="1"/>
      <c r="L43" s="1"/>
      <c r="N43" s="12"/>
    </row>
    <row r="44" spans="1:14" x14ac:dyDescent="0.25">
      <c r="A44" s="5">
        <v>41</v>
      </c>
      <c r="B44" s="6" t="s">
        <v>19</v>
      </c>
      <c r="C44" s="8" t="s">
        <v>21</v>
      </c>
      <c r="D44" s="13">
        <v>125</v>
      </c>
      <c r="E44" s="3">
        <v>43645</v>
      </c>
      <c r="F44" s="3">
        <f t="shared" si="0"/>
        <v>43675</v>
      </c>
      <c r="G44" s="3">
        <v>43648</v>
      </c>
      <c r="H44" s="3">
        <v>43654</v>
      </c>
      <c r="I44" s="1">
        <f t="shared" si="1"/>
        <v>-21</v>
      </c>
      <c r="J44" s="1">
        <f t="shared" si="3"/>
        <v>-2625</v>
      </c>
      <c r="K44" s="1"/>
      <c r="L44" s="1"/>
      <c r="N44" s="12"/>
    </row>
    <row r="45" spans="1:14" x14ac:dyDescent="0.25">
      <c r="A45" s="5">
        <v>42</v>
      </c>
      <c r="B45" s="6" t="s">
        <v>29</v>
      </c>
      <c r="C45" s="8" t="s">
        <v>35</v>
      </c>
      <c r="D45" s="13">
        <v>383.29</v>
      </c>
      <c r="E45" s="3">
        <v>43646</v>
      </c>
      <c r="F45" s="3">
        <f t="shared" si="0"/>
        <v>43676</v>
      </c>
      <c r="G45" s="3">
        <v>43655</v>
      </c>
      <c r="H45" s="3">
        <v>43664</v>
      </c>
      <c r="I45" s="1">
        <f t="shared" si="1"/>
        <v>-12</v>
      </c>
      <c r="J45" s="1">
        <f t="shared" si="3"/>
        <v>-4599.4800000000005</v>
      </c>
      <c r="K45" s="1"/>
      <c r="L45" s="1"/>
      <c r="N45" s="12"/>
    </row>
    <row r="46" spans="1:14" x14ac:dyDescent="0.25">
      <c r="A46" s="5">
        <v>43</v>
      </c>
      <c r="B46" s="6" t="s">
        <v>105</v>
      </c>
      <c r="C46" s="8" t="s">
        <v>106</v>
      </c>
      <c r="D46" s="13">
        <v>880</v>
      </c>
      <c r="E46" s="3">
        <v>43668</v>
      </c>
      <c r="F46" s="3">
        <f t="shared" si="0"/>
        <v>43698</v>
      </c>
      <c r="G46" s="3">
        <v>43671</v>
      </c>
      <c r="H46" s="3">
        <v>43703</v>
      </c>
      <c r="I46" s="1">
        <f t="shared" si="1"/>
        <v>5</v>
      </c>
      <c r="J46" s="1">
        <f t="shared" si="3"/>
        <v>4400</v>
      </c>
      <c r="K46" s="1"/>
      <c r="L46" s="1"/>
      <c r="N46" s="12"/>
    </row>
    <row r="47" spans="1:14" x14ac:dyDescent="0.25">
      <c r="A47" s="10">
        <v>44</v>
      </c>
      <c r="B47" s="6" t="s">
        <v>59</v>
      </c>
      <c r="C47" s="8" t="s">
        <v>63</v>
      </c>
      <c r="D47" s="13">
        <v>3089.61</v>
      </c>
      <c r="E47" s="3">
        <v>43663</v>
      </c>
      <c r="F47" s="3">
        <f t="shared" si="0"/>
        <v>43693</v>
      </c>
      <c r="G47" s="3">
        <v>43664</v>
      </c>
      <c r="H47" s="3">
        <v>43678</v>
      </c>
      <c r="I47" s="1">
        <f t="shared" si="1"/>
        <v>-15</v>
      </c>
      <c r="J47" s="1">
        <f t="shared" si="3"/>
        <v>-46344.15</v>
      </c>
      <c r="K47" s="1"/>
      <c r="L47" s="1"/>
      <c r="N47" s="12"/>
    </row>
    <row r="48" spans="1:14" x14ac:dyDescent="0.25">
      <c r="A48" s="5">
        <v>45</v>
      </c>
      <c r="B48" s="1" t="s">
        <v>69</v>
      </c>
      <c r="C48" s="8" t="s">
        <v>72</v>
      </c>
      <c r="D48" s="13">
        <v>202.54</v>
      </c>
      <c r="E48" s="3">
        <v>43677</v>
      </c>
      <c r="F48" s="3">
        <f t="shared" si="0"/>
        <v>43707</v>
      </c>
      <c r="G48" s="3">
        <v>43678</v>
      </c>
      <c r="H48" s="3">
        <v>43703</v>
      </c>
      <c r="I48" s="1">
        <f t="shared" si="1"/>
        <v>-4</v>
      </c>
      <c r="J48" s="1">
        <f t="shared" si="3"/>
        <v>-810.16</v>
      </c>
      <c r="K48" s="1"/>
      <c r="L48" s="1"/>
      <c r="N48" s="12"/>
    </row>
    <row r="49" spans="1:14" x14ac:dyDescent="0.25">
      <c r="A49" s="5">
        <v>46</v>
      </c>
      <c r="B49" s="1" t="s">
        <v>29</v>
      </c>
      <c r="C49" s="8" t="s">
        <v>36</v>
      </c>
      <c r="D49" s="13">
        <v>383.29</v>
      </c>
      <c r="E49" s="3">
        <v>43677</v>
      </c>
      <c r="F49" s="3">
        <f t="shared" si="0"/>
        <v>43707</v>
      </c>
      <c r="G49" s="3">
        <v>43678</v>
      </c>
      <c r="H49" s="3">
        <v>43703</v>
      </c>
      <c r="I49" s="1">
        <f t="shared" si="1"/>
        <v>-4</v>
      </c>
      <c r="J49" s="1">
        <f t="shared" si="3"/>
        <v>-1533.16</v>
      </c>
      <c r="K49" s="1"/>
      <c r="L49" s="1"/>
      <c r="N49" s="12"/>
    </row>
    <row r="50" spans="1:14" x14ac:dyDescent="0.25">
      <c r="A50" s="5">
        <v>47</v>
      </c>
      <c r="B50" s="1" t="s">
        <v>41</v>
      </c>
      <c r="C50" s="8" t="s">
        <v>44</v>
      </c>
      <c r="D50" s="13">
        <v>16.34</v>
      </c>
      <c r="E50" s="3">
        <v>43677</v>
      </c>
      <c r="F50" s="3">
        <f t="shared" si="0"/>
        <v>43707</v>
      </c>
      <c r="G50" s="3">
        <v>43696</v>
      </c>
      <c r="H50" s="3">
        <v>43696</v>
      </c>
      <c r="I50" s="1">
        <f t="shared" si="1"/>
        <v>-11</v>
      </c>
      <c r="J50" s="1">
        <f t="shared" si="3"/>
        <v>-179.74</v>
      </c>
      <c r="K50" s="1"/>
      <c r="L50" s="1"/>
      <c r="N50" s="12"/>
    </row>
    <row r="51" spans="1:14" x14ac:dyDescent="0.25">
      <c r="A51" s="5">
        <v>48</v>
      </c>
      <c r="B51" s="1" t="s">
        <v>23</v>
      </c>
      <c r="C51" s="8" t="s">
        <v>24</v>
      </c>
      <c r="D51" s="13">
        <v>248.03</v>
      </c>
      <c r="E51" s="3">
        <v>43689</v>
      </c>
      <c r="F51" s="3">
        <f t="shared" si="0"/>
        <v>43719</v>
      </c>
      <c r="G51" s="3">
        <v>43696</v>
      </c>
      <c r="H51" s="3">
        <v>43703</v>
      </c>
      <c r="I51" s="1">
        <f t="shared" si="1"/>
        <v>-16</v>
      </c>
      <c r="J51" s="1">
        <f t="shared" si="3"/>
        <v>-3968.48</v>
      </c>
      <c r="K51" s="1"/>
      <c r="L51" s="1"/>
      <c r="N51" s="12"/>
    </row>
    <row r="52" spans="1:14" x14ac:dyDescent="0.25">
      <c r="A52" s="5">
        <v>49</v>
      </c>
      <c r="B52" s="1" t="s">
        <v>108</v>
      </c>
      <c r="C52" s="8" t="s">
        <v>109</v>
      </c>
      <c r="D52" s="13">
        <v>512.4</v>
      </c>
      <c r="E52" s="3">
        <v>43689</v>
      </c>
      <c r="F52" s="3">
        <f t="shared" si="0"/>
        <v>43719</v>
      </c>
      <c r="G52" s="3">
        <v>43696</v>
      </c>
      <c r="H52" s="3">
        <v>43706</v>
      </c>
      <c r="I52" s="1">
        <f t="shared" si="1"/>
        <v>-13</v>
      </c>
      <c r="J52" s="1">
        <f t="shared" si="3"/>
        <v>-6661.2</v>
      </c>
      <c r="K52" s="1"/>
      <c r="L52" s="1"/>
      <c r="N52" s="12"/>
    </row>
    <row r="53" spans="1:14" x14ac:dyDescent="0.25">
      <c r="A53" s="5">
        <v>50</v>
      </c>
      <c r="B53" s="1" t="s">
        <v>41</v>
      </c>
      <c r="C53" s="8" t="s">
        <v>43</v>
      </c>
      <c r="D53" s="13">
        <v>27.49</v>
      </c>
      <c r="E53" s="3">
        <v>43700</v>
      </c>
      <c r="F53" s="3">
        <f t="shared" si="0"/>
        <v>43730</v>
      </c>
      <c r="G53" s="3">
        <v>43706</v>
      </c>
      <c r="H53" s="3">
        <v>43706</v>
      </c>
      <c r="I53" s="1">
        <f t="shared" si="1"/>
        <v>-24</v>
      </c>
      <c r="J53" s="1">
        <f t="shared" si="3"/>
        <v>-659.76</v>
      </c>
      <c r="K53" s="1"/>
      <c r="L53" s="1"/>
      <c r="N53" s="12"/>
    </row>
    <row r="54" spans="1:14" x14ac:dyDescent="0.25">
      <c r="A54" s="5">
        <v>51</v>
      </c>
      <c r="B54" s="1" t="s">
        <v>16</v>
      </c>
      <c r="C54" s="8" t="s">
        <v>18</v>
      </c>
      <c r="D54" s="13">
        <v>1737.89</v>
      </c>
      <c r="E54" s="3">
        <v>43707</v>
      </c>
      <c r="F54" s="3">
        <f t="shared" si="0"/>
        <v>43737</v>
      </c>
      <c r="G54" s="3">
        <v>43710</v>
      </c>
      <c r="H54" s="3">
        <v>43714</v>
      </c>
      <c r="I54" s="1">
        <f t="shared" si="1"/>
        <v>-23</v>
      </c>
      <c r="J54" s="1">
        <f t="shared" si="3"/>
        <v>-39971.47</v>
      </c>
      <c r="K54" s="1"/>
      <c r="L54" s="1"/>
      <c r="N54" s="12"/>
    </row>
    <row r="55" spans="1:14" x14ac:dyDescent="0.25">
      <c r="A55" s="5">
        <v>52</v>
      </c>
      <c r="B55" s="1" t="s">
        <v>29</v>
      </c>
      <c r="C55" s="8" t="s">
        <v>37</v>
      </c>
      <c r="D55" s="13">
        <v>383.29</v>
      </c>
      <c r="E55" s="3">
        <v>43708</v>
      </c>
      <c r="F55" s="3">
        <f t="shared" si="0"/>
        <v>43738</v>
      </c>
      <c r="G55" s="3">
        <v>43712</v>
      </c>
      <c r="H55" s="3">
        <v>43740</v>
      </c>
      <c r="I55" s="1">
        <f t="shared" si="1"/>
        <v>2</v>
      </c>
      <c r="J55" s="1">
        <f t="shared" si="3"/>
        <v>766.58</v>
      </c>
      <c r="K55" s="1"/>
      <c r="L55" s="1"/>
      <c r="N55" s="12"/>
    </row>
    <row r="56" spans="1:14" x14ac:dyDescent="0.25">
      <c r="A56" s="5">
        <v>53</v>
      </c>
      <c r="B56" s="1" t="s">
        <v>23</v>
      </c>
      <c r="C56" s="8" t="s">
        <v>25</v>
      </c>
      <c r="D56" s="13">
        <v>222</v>
      </c>
      <c r="E56" s="3">
        <v>43714</v>
      </c>
      <c r="F56" s="3">
        <f t="shared" si="0"/>
        <v>43744</v>
      </c>
      <c r="G56" s="3">
        <v>43717</v>
      </c>
      <c r="H56" s="3">
        <v>43740</v>
      </c>
      <c r="I56" s="1">
        <f t="shared" si="1"/>
        <v>-4</v>
      </c>
      <c r="J56" s="1">
        <f t="shared" si="3"/>
        <v>-888</v>
      </c>
      <c r="K56" s="1"/>
      <c r="L56" s="1"/>
      <c r="N56" s="12"/>
    </row>
    <row r="57" spans="1:14" x14ac:dyDescent="0.25">
      <c r="A57" s="5">
        <v>54</v>
      </c>
      <c r="B57" s="1" t="s">
        <v>79</v>
      </c>
      <c r="C57" s="8" t="s">
        <v>89</v>
      </c>
      <c r="D57" s="13">
        <v>222.7</v>
      </c>
      <c r="E57" s="3">
        <v>43565</v>
      </c>
      <c r="F57" s="3">
        <f t="shared" si="0"/>
        <v>43595</v>
      </c>
      <c r="G57" s="3">
        <v>43713</v>
      </c>
      <c r="H57" s="3">
        <v>43721</v>
      </c>
      <c r="I57" s="1">
        <f t="shared" si="1"/>
        <v>126</v>
      </c>
      <c r="J57" s="1">
        <f t="shared" si="3"/>
        <v>28060.199999999997</v>
      </c>
      <c r="K57" s="1"/>
      <c r="L57" s="1"/>
      <c r="N57" s="12"/>
    </row>
    <row r="58" spans="1:14" x14ac:dyDescent="0.25">
      <c r="A58" s="33">
        <v>55</v>
      </c>
      <c r="B58" s="34" t="s">
        <v>47</v>
      </c>
      <c r="C58" s="35" t="s">
        <v>189</v>
      </c>
      <c r="D58" s="36">
        <v>921.1</v>
      </c>
      <c r="E58" s="37">
        <v>43703</v>
      </c>
      <c r="F58" s="37">
        <f t="shared" si="0"/>
        <v>43733</v>
      </c>
      <c r="G58" s="37">
        <v>43710</v>
      </c>
      <c r="H58" s="37"/>
      <c r="I58" s="1"/>
      <c r="J58" s="34"/>
      <c r="K58" s="34"/>
      <c r="L58" s="34"/>
      <c r="N58" s="12"/>
    </row>
    <row r="59" spans="1:14" x14ac:dyDescent="0.25">
      <c r="A59" s="33">
        <v>56</v>
      </c>
      <c r="B59" s="34" t="s">
        <v>47</v>
      </c>
      <c r="C59" s="35" t="s">
        <v>190</v>
      </c>
      <c r="D59" s="36">
        <v>-921.1</v>
      </c>
      <c r="E59" s="37">
        <v>43711</v>
      </c>
      <c r="F59" s="37">
        <f t="shared" si="0"/>
        <v>43741</v>
      </c>
      <c r="G59" s="37">
        <v>43725</v>
      </c>
      <c r="H59" s="37"/>
      <c r="I59" s="1"/>
      <c r="J59" s="34"/>
      <c r="K59" s="34"/>
      <c r="L59" s="34"/>
      <c r="N59" s="12"/>
    </row>
    <row r="60" spans="1:14" x14ac:dyDescent="0.25">
      <c r="A60" s="5">
        <v>57</v>
      </c>
      <c r="B60" s="1" t="s">
        <v>47</v>
      </c>
      <c r="C60" s="8" t="s">
        <v>50</v>
      </c>
      <c r="D60" s="13">
        <v>27.5</v>
      </c>
      <c r="E60" s="3">
        <v>43726</v>
      </c>
      <c r="F60" s="3">
        <f t="shared" si="0"/>
        <v>43756</v>
      </c>
      <c r="G60" s="3">
        <v>43726</v>
      </c>
      <c r="H60" s="3">
        <v>43726</v>
      </c>
      <c r="I60" s="1">
        <f t="shared" si="1"/>
        <v>-30</v>
      </c>
      <c r="J60" s="1">
        <f t="shared" ref="J60:J68" si="4">I60*D60</f>
        <v>-825</v>
      </c>
      <c r="K60" s="1"/>
      <c r="L60" s="1"/>
      <c r="N60" s="12"/>
    </row>
    <row r="61" spans="1:14" x14ac:dyDescent="0.25">
      <c r="A61" s="5">
        <v>58</v>
      </c>
      <c r="B61" s="1" t="s">
        <v>74</v>
      </c>
      <c r="C61" s="8" t="s">
        <v>75</v>
      </c>
      <c r="D61" s="13">
        <v>12.81</v>
      </c>
      <c r="E61" s="3">
        <v>43735</v>
      </c>
      <c r="F61" s="3">
        <f t="shared" si="0"/>
        <v>43765</v>
      </c>
      <c r="G61" s="3">
        <v>43735</v>
      </c>
      <c r="H61" s="19">
        <v>43892</v>
      </c>
      <c r="I61" s="1">
        <f t="shared" si="1"/>
        <v>127</v>
      </c>
      <c r="J61" s="1">
        <f t="shared" si="4"/>
        <v>1626.8700000000001</v>
      </c>
      <c r="K61" s="1"/>
      <c r="L61" s="1"/>
      <c r="N61" s="12"/>
    </row>
    <row r="62" spans="1:14" x14ac:dyDescent="0.25">
      <c r="A62" s="5">
        <v>59</v>
      </c>
      <c r="B62" s="1" t="s">
        <v>47</v>
      </c>
      <c r="C62" s="8" t="s">
        <v>51</v>
      </c>
      <c r="D62" s="13">
        <v>732</v>
      </c>
      <c r="E62" s="3">
        <v>43724</v>
      </c>
      <c r="F62" s="3">
        <f t="shared" si="0"/>
        <v>43754</v>
      </c>
      <c r="G62" s="3">
        <v>43734</v>
      </c>
      <c r="H62" s="3">
        <v>43747</v>
      </c>
      <c r="I62" s="1">
        <f t="shared" si="1"/>
        <v>-7</v>
      </c>
      <c r="J62" s="1">
        <f t="shared" si="4"/>
        <v>-5124</v>
      </c>
      <c r="K62" s="1"/>
      <c r="L62" s="1"/>
      <c r="N62" s="12"/>
    </row>
    <row r="63" spans="1:14" x14ac:dyDescent="0.25">
      <c r="A63" s="5">
        <v>60</v>
      </c>
      <c r="B63" s="1" t="s">
        <v>13</v>
      </c>
      <c r="C63" s="7" t="s">
        <v>15</v>
      </c>
      <c r="D63" s="13">
        <v>2054.85</v>
      </c>
      <c r="E63" s="3">
        <v>43721</v>
      </c>
      <c r="F63" s="3">
        <f t="shared" si="0"/>
        <v>43751</v>
      </c>
      <c r="G63" s="3">
        <v>43724</v>
      </c>
      <c r="H63" s="3">
        <v>43747</v>
      </c>
      <c r="I63" s="1">
        <f t="shared" si="1"/>
        <v>-4</v>
      </c>
      <c r="J63" s="1">
        <f t="shared" si="4"/>
        <v>-8219.4</v>
      </c>
      <c r="K63" s="1"/>
      <c r="L63" s="1"/>
      <c r="N63" s="12"/>
    </row>
    <row r="64" spans="1:14" x14ac:dyDescent="0.25">
      <c r="A64" s="5">
        <v>61</v>
      </c>
      <c r="B64" s="1" t="s">
        <v>110</v>
      </c>
      <c r="C64" s="8" t="s">
        <v>111</v>
      </c>
      <c r="D64" s="13">
        <v>2440</v>
      </c>
      <c r="E64" s="3">
        <v>43713</v>
      </c>
      <c r="F64" s="3">
        <f t="shared" si="0"/>
        <v>43743</v>
      </c>
      <c r="G64" s="3">
        <v>43714</v>
      </c>
      <c r="H64" s="3">
        <v>43755</v>
      </c>
      <c r="I64" s="1">
        <f t="shared" si="1"/>
        <v>12</v>
      </c>
      <c r="J64" s="1">
        <f t="shared" si="4"/>
        <v>29280</v>
      </c>
      <c r="K64" s="1"/>
      <c r="L64" s="1"/>
      <c r="N64" s="12"/>
    </row>
    <row r="65" spans="1:14" x14ac:dyDescent="0.25">
      <c r="A65" s="5">
        <v>62</v>
      </c>
      <c r="B65" s="1" t="s">
        <v>2</v>
      </c>
      <c r="C65" s="1" t="s">
        <v>6</v>
      </c>
      <c r="D65" s="20">
        <v>29</v>
      </c>
      <c r="E65" s="3">
        <v>43747</v>
      </c>
      <c r="F65" s="3">
        <f t="shared" si="0"/>
        <v>43777</v>
      </c>
      <c r="G65" s="3">
        <v>43748</v>
      </c>
      <c r="H65" s="3">
        <v>43748</v>
      </c>
      <c r="I65" s="1">
        <f t="shared" si="1"/>
        <v>-29</v>
      </c>
      <c r="J65" s="1">
        <f t="shared" si="4"/>
        <v>-841</v>
      </c>
      <c r="K65" s="1"/>
      <c r="L65" s="1"/>
      <c r="N65" s="12"/>
    </row>
    <row r="66" spans="1:14" x14ac:dyDescent="0.25">
      <c r="A66" s="5">
        <v>63</v>
      </c>
      <c r="B66" s="1" t="s">
        <v>55</v>
      </c>
      <c r="C66" s="8" t="s">
        <v>56</v>
      </c>
      <c r="D66" s="13">
        <v>841.8</v>
      </c>
      <c r="E66" s="3">
        <v>43746</v>
      </c>
      <c r="F66" s="3">
        <f t="shared" si="0"/>
        <v>43776</v>
      </c>
      <c r="G66" s="3">
        <v>43748</v>
      </c>
      <c r="H66" s="3">
        <v>43804</v>
      </c>
      <c r="I66" s="1">
        <f t="shared" si="1"/>
        <v>28</v>
      </c>
      <c r="J66" s="1">
        <f t="shared" si="4"/>
        <v>23570.399999999998</v>
      </c>
      <c r="K66" s="1"/>
      <c r="L66" s="1"/>
      <c r="N66" s="12"/>
    </row>
    <row r="67" spans="1:14" x14ac:dyDescent="0.25">
      <c r="A67" s="5">
        <v>64</v>
      </c>
      <c r="B67" s="1" t="s">
        <v>23</v>
      </c>
      <c r="C67" s="8" t="s">
        <v>26</v>
      </c>
      <c r="D67" s="13">
        <v>166.3</v>
      </c>
      <c r="E67" s="3">
        <v>43744</v>
      </c>
      <c r="F67" s="3">
        <f t="shared" si="0"/>
        <v>43774</v>
      </c>
      <c r="G67" s="3">
        <v>43748</v>
      </c>
      <c r="H67" s="3">
        <v>43775</v>
      </c>
      <c r="I67" s="1">
        <f t="shared" si="1"/>
        <v>1</v>
      </c>
      <c r="J67" s="1">
        <f t="shared" si="4"/>
        <v>166.3</v>
      </c>
      <c r="K67" s="1"/>
      <c r="L67" s="1"/>
      <c r="N67" s="12"/>
    </row>
    <row r="68" spans="1:14" x14ac:dyDescent="0.25">
      <c r="A68" s="5">
        <v>65</v>
      </c>
      <c r="B68" s="1" t="s">
        <v>29</v>
      </c>
      <c r="C68" s="8" t="s">
        <v>38</v>
      </c>
      <c r="D68" s="13">
        <v>384.36</v>
      </c>
      <c r="E68" s="3">
        <v>43738</v>
      </c>
      <c r="F68" s="3">
        <f t="shared" si="0"/>
        <v>43768</v>
      </c>
      <c r="G68" s="3">
        <v>43752</v>
      </c>
      <c r="H68" s="3">
        <v>43775</v>
      </c>
      <c r="I68" s="1">
        <f t="shared" si="1"/>
        <v>7</v>
      </c>
      <c r="J68" s="1">
        <f t="shared" si="4"/>
        <v>2690.52</v>
      </c>
      <c r="K68" s="1"/>
      <c r="L68" s="1"/>
      <c r="N68" s="12"/>
    </row>
    <row r="69" spans="1:14" x14ac:dyDescent="0.25">
      <c r="A69" s="33">
        <v>66</v>
      </c>
      <c r="B69" s="34" t="s">
        <v>92</v>
      </c>
      <c r="C69" s="35" t="s">
        <v>188</v>
      </c>
      <c r="D69" s="36">
        <v>-148.4</v>
      </c>
      <c r="E69" s="37">
        <v>43761</v>
      </c>
      <c r="F69" s="37">
        <f t="shared" si="0"/>
        <v>43791</v>
      </c>
      <c r="G69" s="37">
        <v>43762</v>
      </c>
      <c r="H69" s="37"/>
      <c r="I69" s="1"/>
      <c r="J69" s="34"/>
      <c r="K69" s="34"/>
      <c r="L69" s="34"/>
      <c r="N69" s="12"/>
    </row>
    <row r="70" spans="1:14" x14ac:dyDescent="0.25">
      <c r="A70" s="5">
        <v>67</v>
      </c>
      <c r="B70" s="1" t="s">
        <v>112</v>
      </c>
      <c r="C70" s="8" t="s">
        <v>113</v>
      </c>
      <c r="D70" s="13">
        <v>2413.38</v>
      </c>
      <c r="E70" s="3">
        <v>43739</v>
      </c>
      <c r="F70" s="3">
        <f t="shared" si="0"/>
        <v>43769</v>
      </c>
      <c r="G70" s="3">
        <v>43740</v>
      </c>
      <c r="H70" s="3">
        <v>43812</v>
      </c>
      <c r="I70" s="1">
        <f>H70-F70</f>
        <v>43</v>
      </c>
      <c r="J70" s="1">
        <f t="shared" ref="J70:J91" si="5">I70*D70</f>
        <v>103775.34000000001</v>
      </c>
      <c r="K70" s="1"/>
      <c r="L70" s="1"/>
      <c r="N70" s="12"/>
    </row>
    <row r="71" spans="1:14" x14ac:dyDescent="0.25">
      <c r="A71" s="5">
        <v>68</v>
      </c>
      <c r="B71" s="1" t="s">
        <v>69</v>
      </c>
      <c r="C71" s="8" t="s">
        <v>73</v>
      </c>
      <c r="D71" s="13">
        <v>202.54</v>
      </c>
      <c r="E71" s="3">
        <v>43769</v>
      </c>
      <c r="F71" s="3">
        <f t="shared" si="0"/>
        <v>43799</v>
      </c>
      <c r="G71" s="3">
        <v>43773</v>
      </c>
      <c r="H71" s="3">
        <v>43775</v>
      </c>
      <c r="I71" s="1">
        <f t="shared" ref="I71:I90" si="6">H71-F71</f>
        <v>-24</v>
      </c>
      <c r="J71" s="1">
        <f t="shared" si="5"/>
        <v>-4860.96</v>
      </c>
      <c r="K71" s="1"/>
      <c r="L71" s="1"/>
      <c r="N71" s="12"/>
    </row>
    <row r="72" spans="1:14" x14ac:dyDescent="0.25">
      <c r="A72" s="5">
        <v>69</v>
      </c>
      <c r="B72" s="1" t="s">
        <v>47</v>
      </c>
      <c r="C72" s="8" t="s">
        <v>52</v>
      </c>
      <c r="D72" s="13">
        <v>38.5</v>
      </c>
      <c r="E72" s="3">
        <v>43767</v>
      </c>
      <c r="F72" s="3">
        <f t="shared" si="0"/>
        <v>43797</v>
      </c>
      <c r="G72" s="3">
        <v>43773</v>
      </c>
      <c r="H72" s="3">
        <v>43773</v>
      </c>
      <c r="I72" s="1">
        <f t="shared" si="6"/>
        <v>-24</v>
      </c>
      <c r="J72" s="1">
        <f t="shared" si="5"/>
        <v>-924</v>
      </c>
      <c r="K72" s="1"/>
      <c r="L72" s="1"/>
      <c r="N72" s="12"/>
    </row>
    <row r="73" spans="1:14" x14ac:dyDescent="0.25">
      <c r="A73" s="5">
        <v>70</v>
      </c>
      <c r="B73" s="1" t="s">
        <v>47</v>
      </c>
      <c r="C73" s="8" t="s">
        <v>53</v>
      </c>
      <c r="D73" s="13">
        <v>15.01</v>
      </c>
      <c r="E73" s="3">
        <v>43767</v>
      </c>
      <c r="F73" s="3">
        <f t="shared" si="0"/>
        <v>43797</v>
      </c>
      <c r="G73" s="3">
        <v>43773</v>
      </c>
      <c r="H73" s="3">
        <v>43773</v>
      </c>
      <c r="I73" s="1">
        <f t="shared" si="6"/>
        <v>-24</v>
      </c>
      <c r="J73" s="1">
        <f t="shared" si="5"/>
        <v>-360.24</v>
      </c>
      <c r="K73" s="1"/>
      <c r="L73" s="1"/>
      <c r="N73" s="12"/>
    </row>
    <row r="74" spans="1:14" x14ac:dyDescent="0.25">
      <c r="A74" s="5">
        <v>71</v>
      </c>
      <c r="B74" s="1" t="s">
        <v>29</v>
      </c>
      <c r="C74" s="8" t="s">
        <v>185</v>
      </c>
      <c r="D74" s="13">
        <v>384.36</v>
      </c>
      <c r="E74" s="3">
        <v>43769</v>
      </c>
      <c r="F74" s="3">
        <f t="shared" si="0"/>
        <v>43799</v>
      </c>
      <c r="G74" s="3">
        <v>43773</v>
      </c>
      <c r="H74" s="3">
        <v>43782</v>
      </c>
      <c r="I74" s="1">
        <f t="shared" si="6"/>
        <v>-17</v>
      </c>
      <c r="J74" s="1">
        <f t="shared" si="5"/>
        <v>-6534.12</v>
      </c>
      <c r="K74" s="1"/>
      <c r="L74" s="1"/>
      <c r="N74" s="12"/>
    </row>
    <row r="75" spans="1:14" x14ac:dyDescent="0.25">
      <c r="A75" s="5">
        <v>72</v>
      </c>
      <c r="B75" s="1" t="s">
        <v>67</v>
      </c>
      <c r="C75" s="8" t="s">
        <v>68</v>
      </c>
      <c r="D75" s="13">
        <v>1723.25</v>
      </c>
      <c r="E75" s="3">
        <v>43769</v>
      </c>
      <c r="F75" s="3">
        <f t="shared" si="0"/>
        <v>43799</v>
      </c>
      <c r="G75" s="3">
        <v>43776</v>
      </c>
      <c r="H75" s="3">
        <v>43804</v>
      </c>
      <c r="I75" s="1">
        <f t="shared" si="6"/>
        <v>5</v>
      </c>
      <c r="J75" s="1">
        <f t="shared" si="5"/>
        <v>8616.25</v>
      </c>
      <c r="K75" s="1"/>
      <c r="L75" s="1"/>
      <c r="N75" s="12"/>
    </row>
    <row r="76" spans="1:14" x14ac:dyDescent="0.25">
      <c r="A76" s="10">
        <v>73</v>
      </c>
      <c r="B76" s="1" t="s">
        <v>59</v>
      </c>
      <c r="C76" s="8" t="s">
        <v>64</v>
      </c>
      <c r="D76" s="13">
        <v>1474.13</v>
      </c>
      <c r="E76" s="3">
        <v>43769</v>
      </c>
      <c r="F76" s="3">
        <f t="shared" si="0"/>
        <v>43799</v>
      </c>
      <c r="G76" s="3">
        <v>43773</v>
      </c>
      <c r="H76" s="3">
        <v>43782</v>
      </c>
      <c r="I76" s="1">
        <f t="shared" si="6"/>
        <v>-17</v>
      </c>
      <c r="J76" s="1">
        <f t="shared" si="5"/>
        <v>-25060.210000000003</v>
      </c>
      <c r="K76" s="1"/>
      <c r="L76" s="1"/>
      <c r="N76" s="12"/>
    </row>
    <row r="77" spans="1:14" x14ac:dyDescent="0.25">
      <c r="A77" s="10">
        <v>74</v>
      </c>
      <c r="B77" s="1" t="s">
        <v>57</v>
      </c>
      <c r="C77" s="8" t="s">
        <v>58</v>
      </c>
      <c r="D77" s="13">
        <v>467.26</v>
      </c>
      <c r="E77" s="3">
        <v>43769</v>
      </c>
      <c r="F77" s="3">
        <f t="shared" si="0"/>
        <v>43799</v>
      </c>
      <c r="G77" s="3">
        <v>43782</v>
      </c>
      <c r="H77" s="3">
        <v>43782</v>
      </c>
      <c r="I77" s="1">
        <f t="shared" si="6"/>
        <v>-17</v>
      </c>
      <c r="J77" s="1">
        <f t="shared" si="5"/>
        <v>-7943.42</v>
      </c>
      <c r="K77" s="1"/>
      <c r="L77" s="1"/>
      <c r="N77" s="12"/>
    </row>
    <row r="78" spans="1:14" x14ac:dyDescent="0.25">
      <c r="A78" s="5">
        <v>75</v>
      </c>
      <c r="B78" s="1" t="s">
        <v>23</v>
      </c>
      <c r="C78" s="8" t="s">
        <v>27</v>
      </c>
      <c r="D78" s="13">
        <v>135.52000000000001</v>
      </c>
      <c r="E78" s="3">
        <v>43776</v>
      </c>
      <c r="F78" s="3">
        <f t="shared" ref="F78:F90" si="7">E78+30</f>
        <v>43806</v>
      </c>
      <c r="G78" s="3">
        <v>43787</v>
      </c>
      <c r="H78" s="3">
        <v>43802</v>
      </c>
      <c r="I78" s="1">
        <f t="shared" si="6"/>
        <v>-4</v>
      </c>
      <c r="J78" s="1">
        <f t="shared" si="5"/>
        <v>-542.08000000000004</v>
      </c>
      <c r="K78" s="1"/>
      <c r="L78" s="1"/>
      <c r="N78" s="12"/>
    </row>
    <row r="79" spans="1:14" x14ac:dyDescent="0.25">
      <c r="A79" s="5">
        <v>76</v>
      </c>
      <c r="B79" s="1" t="s">
        <v>29</v>
      </c>
      <c r="C79" s="8" t="s">
        <v>39</v>
      </c>
      <c r="D79" s="13">
        <v>384.36</v>
      </c>
      <c r="E79" s="3">
        <v>43798</v>
      </c>
      <c r="F79" s="3">
        <f t="shared" si="7"/>
        <v>43828</v>
      </c>
      <c r="G79" s="3">
        <v>43801</v>
      </c>
      <c r="H79" s="3">
        <v>43817</v>
      </c>
      <c r="I79" s="1">
        <f t="shared" si="6"/>
        <v>-11</v>
      </c>
      <c r="J79" s="1">
        <f t="shared" si="5"/>
        <v>-4227.96</v>
      </c>
      <c r="K79" s="1"/>
      <c r="L79" s="1"/>
      <c r="N79" s="12"/>
    </row>
    <row r="80" spans="1:14" x14ac:dyDescent="0.25">
      <c r="A80" s="10">
        <v>77</v>
      </c>
      <c r="B80" s="1" t="s">
        <v>65</v>
      </c>
      <c r="C80" s="8" t="s">
        <v>66</v>
      </c>
      <c r="D80" s="13">
        <v>427</v>
      </c>
      <c r="E80" s="3">
        <v>43798</v>
      </c>
      <c r="F80" s="3">
        <f t="shared" si="7"/>
        <v>43828</v>
      </c>
      <c r="G80" s="3">
        <v>43803</v>
      </c>
      <c r="H80" s="19">
        <v>43839</v>
      </c>
      <c r="I80" s="1">
        <f t="shared" si="6"/>
        <v>11</v>
      </c>
      <c r="J80" s="1">
        <f t="shared" si="5"/>
        <v>4697</v>
      </c>
      <c r="K80" s="1"/>
      <c r="L80" s="1"/>
      <c r="N80" s="12"/>
    </row>
    <row r="81" spans="1:14" x14ac:dyDescent="0.25">
      <c r="A81" s="5">
        <v>78</v>
      </c>
      <c r="B81" s="1" t="s">
        <v>23</v>
      </c>
      <c r="C81" s="8" t="s">
        <v>28</v>
      </c>
      <c r="D81" s="13">
        <v>141.56</v>
      </c>
      <c r="E81" s="3">
        <v>43801</v>
      </c>
      <c r="F81" s="3">
        <f t="shared" si="7"/>
        <v>43831</v>
      </c>
      <c r="G81" s="3">
        <v>43809</v>
      </c>
      <c r="H81" s="3">
        <v>43817</v>
      </c>
      <c r="I81" s="1">
        <f t="shared" si="6"/>
        <v>-14</v>
      </c>
      <c r="J81" s="1">
        <f t="shared" si="5"/>
        <v>-1981.8400000000001</v>
      </c>
      <c r="K81" s="1"/>
      <c r="L81" s="1"/>
      <c r="N81" s="12"/>
    </row>
    <row r="82" spans="1:14" x14ac:dyDescent="0.25">
      <c r="A82" s="5">
        <v>79</v>
      </c>
      <c r="B82" s="1" t="s">
        <v>100</v>
      </c>
      <c r="C82" s="8" t="s">
        <v>102</v>
      </c>
      <c r="D82" s="13">
        <v>650</v>
      </c>
      <c r="E82" s="3">
        <v>43791</v>
      </c>
      <c r="F82" s="3">
        <f t="shared" si="7"/>
        <v>43821</v>
      </c>
      <c r="G82" s="3">
        <v>43810</v>
      </c>
      <c r="H82" s="3">
        <v>43817</v>
      </c>
      <c r="I82" s="1">
        <f t="shared" si="6"/>
        <v>-4</v>
      </c>
      <c r="J82" s="1">
        <f t="shared" si="5"/>
        <v>-2600</v>
      </c>
      <c r="K82" s="1"/>
      <c r="L82" s="1"/>
      <c r="N82" s="12"/>
    </row>
    <row r="83" spans="1:14" x14ac:dyDescent="0.25">
      <c r="A83" s="5">
        <v>80</v>
      </c>
      <c r="B83" s="1" t="s">
        <v>105</v>
      </c>
      <c r="C83" s="8" t="s">
        <v>107</v>
      </c>
      <c r="D83" s="13">
        <v>170.8</v>
      </c>
      <c r="E83" s="3">
        <v>43822</v>
      </c>
      <c r="F83" s="3">
        <f t="shared" si="7"/>
        <v>43852</v>
      </c>
      <c r="G83" s="3">
        <v>43823</v>
      </c>
      <c r="H83" s="19">
        <v>43837</v>
      </c>
      <c r="I83" s="1">
        <f t="shared" si="6"/>
        <v>-15</v>
      </c>
      <c r="J83" s="1">
        <f t="shared" si="5"/>
        <v>-2562</v>
      </c>
      <c r="K83" s="1"/>
      <c r="L83" s="1"/>
      <c r="N83" s="12"/>
    </row>
    <row r="84" spans="1:14" x14ac:dyDescent="0.25">
      <c r="A84" s="5">
        <v>81</v>
      </c>
      <c r="B84" s="1" t="s">
        <v>29</v>
      </c>
      <c r="C84" s="8" t="s">
        <v>40</v>
      </c>
      <c r="D84" s="13">
        <v>384.36</v>
      </c>
      <c r="E84" s="3">
        <v>43823</v>
      </c>
      <c r="F84" s="3">
        <f t="shared" si="7"/>
        <v>43853</v>
      </c>
      <c r="G84" s="3">
        <v>43823</v>
      </c>
      <c r="H84" s="19">
        <v>43837</v>
      </c>
      <c r="I84" s="1">
        <f t="shared" si="6"/>
        <v>-16</v>
      </c>
      <c r="J84" s="1">
        <f t="shared" si="5"/>
        <v>-6149.76</v>
      </c>
      <c r="K84" s="1"/>
      <c r="L84" s="1"/>
      <c r="N84" s="12"/>
    </row>
    <row r="85" spans="1:14" x14ac:dyDescent="0.25">
      <c r="A85" s="5">
        <v>82</v>
      </c>
      <c r="B85" s="1" t="s">
        <v>41</v>
      </c>
      <c r="C85" s="8" t="s">
        <v>42</v>
      </c>
      <c r="D85" s="13">
        <v>20.3</v>
      </c>
      <c r="E85" s="3">
        <v>43829</v>
      </c>
      <c r="F85" s="3">
        <f t="shared" si="7"/>
        <v>43859</v>
      </c>
      <c r="G85" s="3">
        <v>43830</v>
      </c>
      <c r="H85" s="3">
        <v>43830</v>
      </c>
      <c r="I85" s="1">
        <f t="shared" si="6"/>
        <v>-29</v>
      </c>
      <c r="J85" s="1">
        <f t="shared" si="5"/>
        <v>-588.70000000000005</v>
      </c>
      <c r="K85" s="1"/>
      <c r="L85" s="1"/>
      <c r="N85" s="12"/>
    </row>
    <row r="86" spans="1:14" x14ac:dyDescent="0.25">
      <c r="A86" s="5">
        <v>83</v>
      </c>
      <c r="B86" s="1" t="s">
        <v>19</v>
      </c>
      <c r="C86" s="8" t="s">
        <v>22</v>
      </c>
      <c r="D86" s="13">
        <v>125</v>
      </c>
      <c r="E86" s="3">
        <v>43819</v>
      </c>
      <c r="F86" s="3">
        <f t="shared" si="7"/>
        <v>43849</v>
      </c>
      <c r="G86" s="3">
        <v>43826</v>
      </c>
      <c r="H86" s="19">
        <v>43837</v>
      </c>
      <c r="I86" s="1">
        <f t="shared" si="6"/>
        <v>-12</v>
      </c>
      <c r="J86" s="1">
        <f t="shared" si="5"/>
        <v>-1500</v>
      </c>
      <c r="K86" s="1"/>
      <c r="L86" s="1"/>
      <c r="N86" s="12"/>
    </row>
    <row r="87" spans="1:14" x14ac:dyDescent="0.25">
      <c r="A87" s="5">
        <v>84</v>
      </c>
      <c r="B87" s="1" t="s">
        <v>47</v>
      </c>
      <c r="C87" s="8" t="s">
        <v>54</v>
      </c>
      <c r="D87" s="13">
        <v>789.77</v>
      </c>
      <c r="E87" s="3">
        <v>43805</v>
      </c>
      <c r="F87" s="3">
        <f t="shared" si="7"/>
        <v>43835</v>
      </c>
      <c r="G87" s="3">
        <v>43830</v>
      </c>
      <c r="H87" s="19">
        <v>43894</v>
      </c>
      <c r="I87" s="1">
        <f t="shared" si="6"/>
        <v>59</v>
      </c>
      <c r="J87" s="1">
        <f t="shared" si="5"/>
        <v>46596.43</v>
      </c>
      <c r="K87" s="1"/>
      <c r="L87" s="1"/>
      <c r="N87" s="12"/>
    </row>
    <row r="88" spans="1:14" x14ac:dyDescent="0.25">
      <c r="A88" s="5">
        <v>85</v>
      </c>
      <c r="B88" s="1" t="s">
        <v>76</v>
      </c>
      <c r="C88" s="8" t="s">
        <v>77</v>
      </c>
      <c r="D88" s="13">
        <v>1164</v>
      </c>
      <c r="E88" s="3">
        <v>43823</v>
      </c>
      <c r="F88" s="3">
        <f t="shared" si="7"/>
        <v>43853</v>
      </c>
      <c r="G88" s="3">
        <v>43830</v>
      </c>
      <c r="H88" s="19">
        <v>43896</v>
      </c>
      <c r="I88" s="1">
        <f t="shared" si="6"/>
        <v>43</v>
      </c>
      <c r="J88" s="1">
        <f t="shared" si="5"/>
        <v>50052</v>
      </c>
      <c r="K88" s="1"/>
      <c r="L88" s="1"/>
      <c r="N88" s="12"/>
    </row>
    <row r="89" spans="1:14" x14ac:dyDescent="0.25">
      <c r="A89" s="33">
        <v>86</v>
      </c>
      <c r="B89" s="34" t="s">
        <v>87</v>
      </c>
      <c r="C89" s="35" t="s">
        <v>184</v>
      </c>
      <c r="D89" s="36">
        <v>286.5</v>
      </c>
      <c r="E89" s="37">
        <v>43815</v>
      </c>
      <c r="F89" s="37">
        <f t="shared" si="7"/>
        <v>43845</v>
      </c>
      <c r="G89" s="37">
        <v>43816</v>
      </c>
      <c r="H89" s="37"/>
      <c r="I89" s="1"/>
      <c r="J89" s="34"/>
      <c r="K89" s="34"/>
      <c r="L89" s="34"/>
      <c r="M89" t="s">
        <v>194</v>
      </c>
      <c r="N89" s="12"/>
    </row>
    <row r="90" spans="1:14" x14ac:dyDescent="0.25">
      <c r="A90" s="5">
        <v>87</v>
      </c>
      <c r="B90" s="1" t="s">
        <v>87</v>
      </c>
      <c r="C90" s="8" t="s">
        <v>88</v>
      </c>
      <c r="D90" s="13">
        <v>521.6</v>
      </c>
      <c r="E90" s="3">
        <v>43819</v>
      </c>
      <c r="F90" s="3">
        <f t="shared" si="7"/>
        <v>43849</v>
      </c>
      <c r="G90" s="3">
        <v>43822</v>
      </c>
      <c r="H90" s="19">
        <v>43894</v>
      </c>
      <c r="I90" s="1">
        <f t="shared" si="6"/>
        <v>45</v>
      </c>
      <c r="J90" s="1">
        <f t="shared" si="5"/>
        <v>23472</v>
      </c>
      <c r="K90" s="1"/>
      <c r="L90" s="1"/>
      <c r="N90" s="12"/>
    </row>
    <row r="91" spans="1:14" x14ac:dyDescent="0.25">
      <c r="A91" s="5"/>
      <c r="B91" s="1"/>
      <c r="C91" s="8"/>
      <c r="D91" s="8">
        <f>SUM(D4:D90)</f>
        <v>57571.05999999999</v>
      </c>
      <c r="E91" s="12"/>
      <c r="G91" s="3"/>
      <c r="H91" s="3"/>
      <c r="I91" s="1">
        <f>H91-G91</f>
        <v>0</v>
      </c>
      <c r="J91" s="1">
        <f t="shared" si="5"/>
        <v>0</v>
      </c>
      <c r="K91" s="1"/>
      <c r="L91" s="1"/>
      <c r="N91" s="12"/>
    </row>
    <row r="92" spans="1:14" x14ac:dyDescent="0.25">
      <c r="A92" s="5"/>
      <c r="C92" s="9"/>
      <c r="D92" s="12"/>
      <c r="E92" s="12"/>
      <c r="F92" s="12"/>
      <c r="I92">
        <f>SUM(I4:I90)</f>
        <v>-254</v>
      </c>
      <c r="J92" s="16">
        <f>SUM(J4:J91)</f>
        <v>-133616.69999999984</v>
      </c>
    </row>
    <row r="93" spans="1:14" x14ac:dyDescent="0.25">
      <c r="A93" s="5"/>
      <c r="C93" s="8"/>
      <c r="D93" s="12"/>
      <c r="E93" s="12"/>
      <c r="F93" s="12"/>
      <c r="I93" s="16"/>
    </row>
    <row r="94" spans="1:14" x14ac:dyDescent="0.25">
      <c r="A94" s="5"/>
      <c r="C94" s="8"/>
      <c r="D94" s="39">
        <f>SUM(D4:D90)</f>
        <v>57571.05999999999</v>
      </c>
      <c r="F94" s="12"/>
      <c r="I94" s="16"/>
      <c r="J94" s="16">
        <f>SUM(J4:J90)</f>
        <v>-133616.69999999984</v>
      </c>
      <c r="L94" s="40">
        <f>J94/D94</f>
        <v>-2.3209004663106754</v>
      </c>
    </row>
    <row r="95" spans="1:14" x14ac:dyDescent="0.25">
      <c r="A95" s="5"/>
      <c r="C95" s="8"/>
      <c r="D95" s="12"/>
      <c r="E95" s="12"/>
      <c r="F95" s="12"/>
    </row>
    <row r="96" spans="1:14" x14ac:dyDescent="0.25">
      <c r="A96" s="5"/>
      <c r="C96" s="8"/>
      <c r="D96" s="12"/>
      <c r="E96" s="12"/>
      <c r="F96" s="12"/>
      <c r="I96" s="12">
        <f>J92/D91</f>
        <v>-2.3209004663106754</v>
      </c>
    </row>
    <row r="97" spans="1:6" x14ac:dyDescent="0.25">
      <c r="A97" s="5"/>
      <c r="C97" s="8"/>
      <c r="D97" s="12"/>
      <c r="E97" s="12"/>
      <c r="F97" s="12"/>
    </row>
  </sheetData>
  <autoFilter ref="A3:L92" xr:uid="{00000000-0009-0000-0000-000006000000}">
    <sortState xmlns:xlrd2="http://schemas.microsoft.com/office/spreadsheetml/2017/richdata2" ref="A4:L92">
      <sortCondition ref="A3:A92"/>
    </sortState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7"/>
  <sheetViews>
    <sheetView topLeftCell="A40" workbookViewId="0">
      <selection activeCell="S6" sqref="S6"/>
    </sheetView>
  </sheetViews>
  <sheetFormatPr defaultRowHeight="15" x14ac:dyDescent="0.25"/>
  <cols>
    <col min="1" max="1" width="9.140625" style="4"/>
    <col min="2" max="2" width="35.7109375" bestFit="1" customWidth="1"/>
    <col min="3" max="3" width="21.140625" bestFit="1" customWidth="1"/>
    <col min="4" max="6" width="18.7109375" customWidth="1"/>
    <col min="7" max="7" width="15.42578125" bestFit="1" customWidth="1"/>
    <col min="8" max="8" width="15.5703125" bestFit="1" customWidth="1"/>
    <col min="10" max="10" width="10.140625" customWidth="1"/>
    <col min="14" max="15" width="10.7109375" bestFit="1" customWidth="1"/>
  </cols>
  <sheetData>
    <row r="1" spans="1:12" ht="16.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</row>
    <row r="2" spans="1:12" ht="16.5" customHeight="1" x14ac:dyDescent="0.25">
      <c r="A2" s="4" t="s">
        <v>48</v>
      </c>
      <c r="B2" s="11" t="s">
        <v>0</v>
      </c>
      <c r="C2" s="11" t="s">
        <v>1</v>
      </c>
      <c r="D2" s="14" t="s">
        <v>117</v>
      </c>
      <c r="E2" s="14" t="s">
        <v>177</v>
      </c>
      <c r="F2" s="11" t="s">
        <v>115</v>
      </c>
      <c r="G2" s="11" t="s">
        <v>49</v>
      </c>
      <c r="H2" s="11" t="s">
        <v>4</v>
      </c>
      <c r="I2" s="11" t="s">
        <v>114</v>
      </c>
      <c r="J2" s="1"/>
      <c r="K2" s="1"/>
      <c r="L2" s="1"/>
    </row>
    <row r="3" spans="1:12" ht="9" customHeight="1" x14ac:dyDescent="0.25">
      <c r="A3" s="17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6.5" customHeight="1" x14ac:dyDescent="0.25">
      <c r="A4" s="31">
        <v>1</v>
      </c>
      <c r="B4" s="24" t="s">
        <v>2</v>
      </c>
      <c r="C4" s="25" t="s">
        <v>116</v>
      </c>
      <c r="D4" s="26">
        <v>29.26</v>
      </c>
      <c r="E4" s="27">
        <v>43118</v>
      </c>
      <c r="F4" s="23">
        <f>E4+30</f>
        <v>43148</v>
      </c>
      <c r="G4" s="23">
        <v>43118</v>
      </c>
      <c r="H4" s="23">
        <v>43118</v>
      </c>
      <c r="I4" s="25">
        <f>H4-F4</f>
        <v>-30</v>
      </c>
      <c r="J4" s="25">
        <f>I4*D4</f>
        <v>-877.80000000000007</v>
      </c>
      <c r="K4" s="25"/>
      <c r="L4" s="25"/>
    </row>
    <row r="5" spans="1:12" x14ac:dyDescent="0.25">
      <c r="A5" s="31">
        <v>2</v>
      </c>
      <c r="B5" s="25" t="s">
        <v>181</v>
      </c>
      <c r="C5" s="28" t="s">
        <v>118</v>
      </c>
      <c r="D5" s="32">
        <v>390</v>
      </c>
      <c r="E5" s="27">
        <v>43122</v>
      </c>
      <c r="F5" s="23">
        <f t="shared" ref="F5:F63" si="0">E5+30</f>
        <v>43152</v>
      </c>
      <c r="G5" s="23">
        <v>43122</v>
      </c>
      <c r="H5" s="23">
        <v>43132</v>
      </c>
      <c r="I5" s="25">
        <f t="shared" ref="I5:I63" si="1">H5-F5</f>
        <v>-20</v>
      </c>
      <c r="J5" s="25">
        <f t="shared" ref="J5:J35" si="2">I5*D5</f>
        <v>-7800</v>
      </c>
      <c r="K5" s="25"/>
      <c r="L5" s="25"/>
    </row>
    <row r="6" spans="1:12" x14ac:dyDescent="0.25">
      <c r="A6" s="31">
        <v>3</v>
      </c>
      <c r="B6" s="25" t="s">
        <v>69</v>
      </c>
      <c r="C6" s="25" t="s">
        <v>119</v>
      </c>
      <c r="D6" s="26">
        <v>166.02</v>
      </c>
      <c r="E6" s="27">
        <v>43131</v>
      </c>
      <c r="F6" s="23">
        <f t="shared" si="0"/>
        <v>43161</v>
      </c>
      <c r="G6" s="23">
        <v>43132</v>
      </c>
      <c r="H6" s="23">
        <v>43137</v>
      </c>
      <c r="I6" s="25">
        <f t="shared" si="1"/>
        <v>-24</v>
      </c>
      <c r="J6" s="25">
        <f t="shared" si="2"/>
        <v>-3984.4800000000005</v>
      </c>
      <c r="K6" s="25"/>
      <c r="L6" s="25"/>
    </row>
    <row r="7" spans="1:12" x14ac:dyDescent="0.25">
      <c r="A7" s="31">
        <f>A6+1</f>
        <v>4</v>
      </c>
      <c r="B7" s="24" t="s">
        <v>11</v>
      </c>
      <c r="C7" s="28" t="s">
        <v>121</v>
      </c>
      <c r="D7" s="29">
        <v>3910.99</v>
      </c>
      <c r="E7" s="27">
        <v>43136</v>
      </c>
      <c r="F7" s="23">
        <f t="shared" si="0"/>
        <v>43166</v>
      </c>
      <c r="G7" s="23">
        <v>43139</v>
      </c>
      <c r="H7" s="23">
        <v>43160</v>
      </c>
      <c r="I7" s="25">
        <f t="shared" si="1"/>
        <v>-6</v>
      </c>
      <c r="J7" s="25">
        <f t="shared" si="2"/>
        <v>-23465.94</v>
      </c>
      <c r="K7" s="25"/>
      <c r="L7" s="25"/>
    </row>
    <row r="8" spans="1:12" x14ac:dyDescent="0.25">
      <c r="A8" s="31">
        <f t="shared" ref="A8:A63" si="3">A7+1</f>
        <v>5</v>
      </c>
      <c r="B8" s="24" t="s">
        <v>120</v>
      </c>
      <c r="C8" s="28" t="s">
        <v>122</v>
      </c>
      <c r="D8" s="29">
        <v>182.73</v>
      </c>
      <c r="E8" s="27">
        <v>43140</v>
      </c>
      <c r="F8" s="23">
        <f t="shared" si="0"/>
        <v>43170</v>
      </c>
      <c r="G8" s="23">
        <v>43143</v>
      </c>
      <c r="H8" s="23">
        <v>43165</v>
      </c>
      <c r="I8" s="25">
        <f t="shared" si="1"/>
        <v>-5</v>
      </c>
      <c r="J8" s="25">
        <f t="shared" si="2"/>
        <v>-913.65</v>
      </c>
      <c r="K8" s="25"/>
      <c r="L8" s="25"/>
    </row>
    <row r="9" spans="1:12" x14ac:dyDescent="0.25">
      <c r="A9" s="31">
        <f t="shared" si="3"/>
        <v>6</v>
      </c>
      <c r="B9" s="24" t="s">
        <v>16</v>
      </c>
      <c r="C9" s="28" t="s">
        <v>118</v>
      </c>
      <c r="D9" s="29">
        <v>2723.4</v>
      </c>
      <c r="E9" s="27">
        <v>43100</v>
      </c>
      <c r="F9" s="23">
        <f t="shared" si="0"/>
        <v>43130</v>
      </c>
      <c r="G9" s="23">
        <v>43133</v>
      </c>
      <c r="H9" s="23">
        <v>43160</v>
      </c>
      <c r="I9" s="25">
        <f t="shared" si="1"/>
        <v>30</v>
      </c>
      <c r="J9" s="25">
        <f t="shared" si="2"/>
        <v>81702</v>
      </c>
      <c r="K9" s="25"/>
      <c r="L9" s="25"/>
    </row>
    <row r="10" spans="1:12" x14ac:dyDescent="0.25">
      <c r="A10" s="31">
        <f t="shared" si="3"/>
        <v>7</v>
      </c>
      <c r="B10" s="24" t="s">
        <v>13</v>
      </c>
      <c r="C10" s="28" t="s">
        <v>123</v>
      </c>
      <c r="D10" s="29">
        <v>3518.2</v>
      </c>
      <c r="E10" s="27">
        <v>43100</v>
      </c>
      <c r="F10" s="23">
        <f t="shared" si="0"/>
        <v>43130</v>
      </c>
      <c r="G10" s="23">
        <v>43160</v>
      </c>
      <c r="H10" s="23">
        <v>43160</v>
      </c>
      <c r="I10" s="25">
        <f t="shared" si="1"/>
        <v>30</v>
      </c>
      <c r="J10" s="25">
        <f t="shared" si="2"/>
        <v>105546</v>
      </c>
      <c r="K10" s="25"/>
      <c r="L10" s="25"/>
    </row>
    <row r="11" spans="1:12" x14ac:dyDescent="0.25">
      <c r="A11" s="31">
        <f t="shared" si="3"/>
        <v>8</v>
      </c>
      <c r="B11" s="24" t="s">
        <v>2</v>
      </c>
      <c r="C11" s="28" t="s">
        <v>124</v>
      </c>
      <c r="D11" s="29">
        <v>38.520000000000003</v>
      </c>
      <c r="E11" s="27">
        <v>43165</v>
      </c>
      <c r="F11" s="23">
        <f t="shared" si="0"/>
        <v>43195</v>
      </c>
      <c r="G11" s="23">
        <v>43162</v>
      </c>
      <c r="H11" s="23">
        <v>43168</v>
      </c>
      <c r="I11" s="25">
        <f t="shared" si="1"/>
        <v>-27</v>
      </c>
      <c r="J11" s="25">
        <f t="shared" si="2"/>
        <v>-1040.0400000000002</v>
      </c>
      <c r="K11" s="25"/>
      <c r="L11" s="25"/>
    </row>
    <row r="12" spans="1:12" x14ac:dyDescent="0.25">
      <c r="A12" s="31">
        <f t="shared" si="3"/>
        <v>9</v>
      </c>
      <c r="B12" s="25" t="s">
        <v>76</v>
      </c>
      <c r="C12" s="28" t="s">
        <v>125</v>
      </c>
      <c r="D12" s="29">
        <v>1379.25</v>
      </c>
      <c r="E12" s="27">
        <v>43166</v>
      </c>
      <c r="F12" s="23">
        <f t="shared" si="0"/>
        <v>43196</v>
      </c>
      <c r="G12" s="23">
        <v>43168</v>
      </c>
      <c r="H12" s="23">
        <v>43166</v>
      </c>
      <c r="I12" s="25">
        <f t="shared" si="1"/>
        <v>-30</v>
      </c>
      <c r="J12" s="25">
        <f t="shared" si="2"/>
        <v>-41377.5</v>
      </c>
      <c r="K12" s="25"/>
      <c r="L12" s="25"/>
    </row>
    <row r="13" spans="1:12" x14ac:dyDescent="0.25">
      <c r="A13" s="31">
        <f t="shared" si="3"/>
        <v>10</v>
      </c>
      <c r="B13" s="24" t="s">
        <v>29</v>
      </c>
      <c r="C13" s="28" t="s">
        <v>126</v>
      </c>
      <c r="D13" s="29">
        <v>314.14999999999998</v>
      </c>
      <c r="E13" s="27">
        <v>43131</v>
      </c>
      <c r="F13" s="23">
        <f t="shared" si="0"/>
        <v>43161</v>
      </c>
      <c r="G13" s="23">
        <v>43165</v>
      </c>
      <c r="H13" s="23">
        <v>43217</v>
      </c>
      <c r="I13" s="25">
        <f t="shared" si="1"/>
        <v>56</v>
      </c>
      <c r="J13" s="25">
        <f t="shared" si="2"/>
        <v>17592.399999999998</v>
      </c>
      <c r="K13" s="25"/>
      <c r="L13" s="25"/>
    </row>
    <row r="14" spans="1:12" x14ac:dyDescent="0.25">
      <c r="A14" s="31">
        <f t="shared" si="3"/>
        <v>11</v>
      </c>
      <c r="B14" s="24" t="s">
        <v>29</v>
      </c>
      <c r="C14" s="28" t="s">
        <v>127</v>
      </c>
      <c r="D14" s="29">
        <v>314.14999999999998</v>
      </c>
      <c r="E14" s="27">
        <v>43159</v>
      </c>
      <c r="F14" s="23">
        <f t="shared" si="0"/>
        <v>43189</v>
      </c>
      <c r="G14" s="23">
        <v>43165</v>
      </c>
      <c r="H14" s="23">
        <v>43220</v>
      </c>
      <c r="I14" s="25">
        <f t="shared" si="1"/>
        <v>31</v>
      </c>
      <c r="J14" s="25">
        <f t="shared" si="2"/>
        <v>9738.65</v>
      </c>
      <c r="K14" s="25"/>
      <c r="L14" s="25"/>
    </row>
    <row r="15" spans="1:12" x14ac:dyDescent="0.25">
      <c r="A15" s="31">
        <f t="shared" si="3"/>
        <v>12</v>
      </c>
      <c r="B15" s="24" t="s">
        <v>23</v>
      </c>
      <c r="C15" s="28" t="s">
        <v>128</v>
      </c>
      <c r="D15" s="29">
        <v>317.25</v>
      </c>
      <c r="E15" s="27">
        <v>43152</v>
      </c>
      <c r="F15" s="23">
        <f t="shared" si="0"/>
        <v>43182</v>
      </c>
      <c r="G15" s="23">
        <v>43185</v>
      </c>
      <c r="H15" s="23">
        <v>43186</v>
      </c>
      <c r="I15" s="25">
        <f t="shared" si="1"/>
        <v>4</v>
      </c>
      <c r="J15" s="25">
        <f t="shared" si="2"/>
        <v>1269</v>
      </c>
      <c r="K15" s="25"/>
      <c r="L15" s="25"/>
    </row>
    <row r="16" spans="1:12" x14ac:dyDescent="0.25">
      <c r="A16" s="31">
        <f t="shared" si="3"/>
        <v>13</v>
      </c>
      <c r="B16" s="25" t="s">
        <v>183</v>
      </c>
      <c r="C16" s="28" t="s">
        <v>129</v>
      </c>
      <c r="D16" s="29">
        <v>1351</v>
      </c>
      <c r="E16" s="27">
        <v>43108</v>
      </c>
      <c r="F16" s="23">
        <f t="shared" si="0"/>
        <v>43138</v>
      </c>
      <c r="G16" s="23">
        <v>43165</v>
      </c>
      <c r="H16" s="30">
        <v>43214</v>
      </c>
      <c r="I16" s="25">
        <f t="shared" si="1"/>
        <v>76</v>
      </c>
      <c r="J16" s="25">
        <f t="shared" si="2"/>
        <v>102676</v>
      </c>
      <c r="K16" s="1"/>
      <c r="L16" s="1"/>
    </row>
    <row r="17" spans="1:12" x14ac:dyDescent="0.25">
      <c r="A17" s="31">
        <f t="shared" si="3"/>
        <v>14</v>
      </c>
      <c r="B17" s="24" t="s">
        <v>29</v>
      </c>
      <c r="C17" s="28" t="s">
        <v>130</v>
      </c>
      <c r="D17" s="29">
        <v>314.14999999999998</v>
      </c>
      <c r="E17" s="27">
        <v>43190</v>
      </c>
      <c r="F17" s="23">
        <f t="shared" si="0"/>
        <v>43220</v>
      </c>
      <c r="G17" s="23">
        <v>43195</v>
      </c>
      <c r="H17" s="30">
        <v>43237</v>
      </c>
      <c r="I17" s="25">
        <f t="shared" si="1"/>
        <v>17</v>
      </c>
      <c r="J17" s="25">
        <f t="shared" si="2"/>
        <v>5340.5499999999993</v>
      </c>
      <c r="K17" s="25"/>
      <c r="L17" s="25"/>
    </row>
    <row r="18" spans="1:12" x14ac:dyDescent="0.25">
      <c r="A18" s="31">
        <f t="shared" si="3"/>
        <v>15</v>
      </c>
      <c r="B18" s="24" t="s">
        <v>131</v>
      </c>
      <c r="C18" s="28" t="s">
        <v>133</v>
      </c>
      <c r="D18" s="29">
        <v>158.65</v>
      </c>
      <c r="E18" s="27">
        <v>43189</v>
      </c>
      <c r="F18" s="23">
        <f t="shared" si="0"/>
        <v>43219</v>
      </c>
      <c r="G18" s="23">
        <v>43213</v>
      </c>
      <c r="H18" s="30">
        <v>43214</v>
      </c>
      <c r="I18" s="25">
        <f t="shared" si="1"/>
        <v>-5</v>
      </c>
      <c r="J18" s="25">
        <f t="shared" si="2"/>
        <v>-793.25</v>
      </c>
      <c r="K18" s="25"/>
      <c r="L18" s="25"/>
    </row>
    <row r="19" spans="1:12" x14ac:dyDescent="0.25">
      <c r="A19" s="31">
        <f t="shared" si="3"/>
        <v>16</v>
      </c>
      <c r="B19" s="24" t="s">
        <v>7</v>
      </c>
      <c r="C19" s="28" t="s">
        <v>132</v>
      </c>
      <c r="D19" s="29">
        <v>75</v>
      </c>
      <c r="E19" s="27">
        <v>43213</v>
      </c>
      <c r="F19" s="23">
        <f t="shared" si="0"/>
        <v>43243</v>
      </c>
      <c r="G19" s="23">
        <v>43213</v>
      </c>
      <c r="H19" s="30">
        <v>43217</v>
      </c>
      <c r="I19" s="25">
        <f t="shared" si="1"/>
        <v>-26</v>
      </c>
      <c r="J19" s="25">
        <f t="shared" si="2"/>
        <v>-1950</v>
      </c>
      <c r="K19" s="1"/>
      <c r="L19" s="1"/>
    </row>
    <row r="20" spans="1:12" x14ac:dyDescent="0.25">
      <c r="A20" s="31">
        <f t="shared" si="3"/>
        <v>17</v>
      </c>
      <c r="B20" s="24" t="s">
        <v>29</v>
      </c>
      <c r="C20" s="28" t="s">
        <v>134</v>
      </c>
      <c r="D20" s="29">
        <v>314.14999999999998</v>
      </c>
      <c r="E20" s="27">
        <v>43220</v>
      </c>
      <c r="F20" s="23">
        <f t="shared" si="0"/>
        <v>43250</v>
      </c>
      <c r="G20" s="23">
        <v>43222</v>
      </c>
      <c r="H20" s="30">
        <v>43243</v>
      </c>
      <c r="I20" s="25">
        <f>H20-F20</f>
        <v>-7</v>
      </c>
      <c r="J20" s="25">
        <f t="shared" si="2"/>
        <v>-2199.0499999999997</v>
      </c>
      <c r="K20" s="25"/>
      <c r="L20" s="25"/>
    </row>
    <row r="21" spans="1:12" x14ac:dyDescent="0.25">
      <c r="A21" s="31">
        <f t="shared" si="3"/>
        <v>18</v>
      </c>
      <c r="B21" s="25" t="s">
        <v>163</v>
      </c>
      <c r="C21" s="28" t="s">
        <v>135</v>
      </c>
      <c r="D21" s="29">
        <v>555</v>
      </c>
      <c r="E21" s="27">
        <v>43217</v>
      </c>
      <c r="F21" s="23">
        <f t="shared" si="0"/>
        <v>43247</v>
      </c>
      <c r="G21" s="23">
        <v>43222</v>
      </c>
      <c r="H21" s="30">
        <v>43235</v>
      </c>
      <c r="I21" s="25">
        <f t="shared" si="1"/>
        <v>-12</v>
      </c>
      <c r="J21" s="25">
        <f t="shared" si="2"/>
        <v>-6660</v>
      </c>
      <c r="K21" s="25"/>
      <c r="L21" s="25"/>
    </row>
    <row r="22" spans="1:12" x14ac:dyDescent="0.25">
      <c r="A22" s="31">
        <f t="shared" si="3"/>
        <v>19</v>
      </c>
      <c r="B22" s="25" t="s">
        <v>69</v>
      </c>
      <c r="C22" s="28" t="s">
        <v>136</v>
      </c>
      <c r="D22" s="29">
        <v>166.02</v>
      </c>
      <c r="E22" s="27">
        <v>43220</v>
      </c>
      <c r="F22" s="23">
        <f t="shared" si="0"/>
        <v>43250</v>
      </c>
      <c r="G22" s="23">
        <v>43227</v>
      </c>
      <c r="H22" s="30">
        <v>43235</v>
      </c>
      <c r="I22" s="25">
        <f t="shared" si="1"/>
        <v>-15</v>
      </c>
      <c r="J22" s="25">
        <f t="shared" si="2"/>
        <v>-2490.3000000000002</v>
      </c>
      <c r="K22" s="25"/>
      <c r="L22" s="25"/>
    </row>
    <row r="23" spans="1:12" x14ac:dyDescent="0.25">
      <c r="A23" s="31">
        <f t="shared" si="3"/>
        <v>20</v>
      </c>
      <c r="B23" s="24" t="s">
        <v>131</v>
      </c>
      <c r="C23" s="28" t="s">
        <v>137</v>
      </c>
      <c r="D23" s="29">
        <v>130.57</v>
      </c>
      <c r="E23" s="27">
        <v>43219</v>
      </c>
      <c r="F23" s="23">
        <f t="shared" si="0"/>
        <v>43249</v>
      </c>
      <c r="G23" s="23">
        <v>43234</v>
      </c>
      <c r="H23" s="30">
        <v>43237</v>
      </c>
      <c r="I23" s="25">
        <f t="shared" si="1"/>
        <v>-12</v>
      </c>
      <c r="J23" s="25">
        <f t="shared" si="2"/>
        <v>-1566.84</v>
      </c>
      <c r="K23" s="25"/>
      <c r="L23" s="25"/>
    </row>
    <row r="24" spans="1:12" x14ac:dyDescent="0.25">
      <c r="A24" s="31">
        <f t="shared" si="3"/>
        <v>21</v>
      </c>
      <c r="B24" s="24" t="s">
        <v>41</v>
      </c>
      <c r="C24" s="28" t="s">
        <v>138</v>
      </c>
      <c r="D24" s="29">
        <v>8.61</v>
      </c>
      <c r="E24" s="27">
        <v>43257</v>
      </c>
      <c r="F24" s="23">
        <f t="shared" si="0"/>
        <v>43287</v>
      </c>
      <c r="G24" s="23">
        <v>43257</v>
      </c>
      <c r="H24" s="30">
        <v>43257</v>
      </c>
      <c r="I24" s="25">
        <f t="shared" si="1"/>
        <v>-30</v>
      </c>
      <c r="J24" s="25">
        <f t="shared" si="2"/>
        <v>-258.29999999999995</v>
      </c>
      <c r="K24" s="25"/>
      <c r="L24" s="25"/>
    </row>
    <row r="25" spans="1:12" x14ac:dyDescent="0.25">
      <c r="A25" s="31">
        <f t="shared" si="3"/>
        <v>22</v>
      </c>
      <c r="B25" s="25" t="s">
        <v>144</v>
      </c>
      <c r="C25" s="28" t="s">
        <v>139</v>
      </c>
      <c r="D25" s="29">
        <v>280</v>
      </c>
      <c r="E25" s="27">
        <v>43250</v>
      </c>
      <c r="F25" s="23">
        <f t="shared" si="0"/>
        <v>43280</v>
      </c>
      <c r="G25" s="23">
        <v>43252</v>
      </c>
      <c r="H25" s="30">
        <v>43265</v>
      </c>
      <c r="I25" s="25">
        <f t="shared" si="1"/>
        <v>-15</v>
      </c>
      <c r="J25" s="25">
        <f t="shared" si="2"/>
        <v>-4200</v>
      </c>
      <c r="K25" s="25"/>
      <c r="L25" s="25"/>
    </row>
    <row r="26" spans="1:12" x14ac:dyDescent="0.25">
      <c r="A26" s="31">
        <f t="shared" si="3"/>
        <v>23</v>
      </c>
      <c r="B26" s="24" t="s">
        <v>9</v>
      </c>
      <c r="C26" s="28" t="s">
        <v>140</v>
      </c>
      <c r="D26" s="29">
        <v>25.99</v>
      </c>
      <c r="E26" s="27">
        <v>43251</v>
      </c>
      <c r="F26" s="23">
        <f t="shared" si="0"/>
        <v>43281</v>
      </c>
      <c r="G26" s="23">
        <v>43269</v>
      </c>
      <c r="H26" s="30">
        <v>43271</v>
      </c>
      <c r="I26" s="25">
        <f t="shared" si="1"/>
        <v>-10</v>
      </c>
      <c r="J26" s="25">
        <f t="shared" si="2"/>
        <v>-259.89999999999998</v>
      </c>
      <c r="K26" s="25"/>
      <c r="L26" s="25"/>
    </row>
    <row r="27" spans="1:12" x14ac:dyDescent="0.25">
      <c r="A27" s="31">
        <f t="shared" si="3"/>
        <v>24</v>
      </c>
      <c r="B27" s="24" t="s">
        <v>141</v>
      </c>
      <c r="C27" s="28" t="s">
        <v>118</v>
      </c>
      <c r="D27" s="29">
        <v>306.5</v>
      </c>
      <c r="E27" s="27">
        <v>43266</v>
      </c>
      <c r="F27" s="23">
        <f t="shared" si="0"/>
        <v>43296</v>
      </c>
      <c r="G27" s="23">
        <v>43269</v>
      </c>
      <c r="H27" s="30">
        <v>43271</v>
      </c>
      <c r="I27" s="25">
        <f t="shared" si="1"/>
        <v>-25</v>
      </c>
      <c r="J27" s="25">
        <f t="shared" si="2"/>
        <v>-7662.5</v>
      </c>
      <c r="K27" s="25"/>
      <c r="L27" s="25"/>
    </row>
    <row r="28" spans="1:12" x14ac:dyDescent="0.25">
      <c r="A28" s="31">
        <f t="shared" si="3"/>
        <v>25</v>
      </c>
      <c r="B28" s="24" t="s">
        <v>29</v>
      </c>
      <c r="C28" s="28" t="s">
        <v>142</v>
      </c>
      <c r="D28" s="29">
        <v>314.14999999999998</v>
      </c>
      <c r="E28" s="27">
        <v>43251</v>
      </c>
      <c r="F28" s="23">
        <f t="shared" si="0"/>
        <v>43281</v>
      </c>
      <c r="G28" s="23">
        <v>43263</v>
      </c>
      <c r="H28" s="30">
        <v>43272</v>
      </c>
      <c r="I28" s="25">
        <f t="shared" si="1"/>
        <v>-9</v>
      </c>
      <c r="J28" s="25">
        <f t="shared" si="2"/>
        <v>-2827.35</v>
      </c>
      <c r="K28" s="25"/>
      <c r="L28" s="25"/>
    </row>
    <row r="29" spans="1:12" x14ac:dyDescent="0.25">
      <c r="A29" s="31">
        <f t="shared" si="3"/>
        <v>26</v>
      </c>
      <c r="B29" s="24" t="s">
        <v>131</v>
      </c>
      <c r="C29" s="28" t="s">
        <v>143</v>
      </c>
      <c r="D29" s="29">
        <v>73.55</v>
      </c>
      <c r="E29" s="27">
        <v>43250</v>
      </c>
      <c r="F29" s="23">
        <f t="shared" si="0"/>
        <v>43280</v>
      </c>
      <c r="G29" s="23">
        <v>43270</v>
      </c>
      <c r="H29" s="30">
        <v>43271</v>
      </c>
      <c r="I29" s="25">
        <f t="shared" si="1"/>
        <v>-9</v>
      </c>
      <c r="J29" s="25">
        <f t="shared" si="2"/>
        <v>-661.94999999999993</v>
      </c>
      <c r="K29" s="25"/>
      <c r="L29" s="25"/>
    </row>
    <row r="30" spans="1:12" x14ac:dyDescent="0.25">
      <c r="A30" s="31">
        <f t="shared" si="3"/>
        <v>27</v>
      </c>
      <c r="B30" s="25" t="s">
        <v>144</v>
      </c>
      <c r="C30" s="28" t="s">
        <v>145</v>
      </c>
      <c r="D30" s="29">
        <v>400</v>
      </c>
      <c r="E30" s="27">
        <v>43273</v>
      </c>
      <c r="F30" s="23">
        <f t="shared" si="0"/>
        <v>43303</v>
      </c>
      <c r="G30" s="23">
        <v>43276</v>
      </c>
      <c r="H30" s="30">
        <v>43292</v>
      </c>
      <c r="I30" s="25">
        <f t="shared" si="1"/>
        <v>-11</v>
      </c>
      <c r="J30" s="25">
        <f t="shared" si="2"/>
        <v>-4400</v>
      </c>
      <c r="K30" s="25"/>
      <c r="L30" s="25"/>
    </row>
    <row r="31" spans="1:12" x14ac:dyDescent="0.25">
      <c r="A31" s="31">
        <f t="shared" si="3"/>
        <v>28</v>
      </c>
      <c r="B31" s="24" t="s">
        <v>29</v>
      </c>
      <c r="C31" s="28" t="s">
        <v>146</v>
      </c>
      <c r="D31" s="29">
        <v>314.14999999999998</v>
      </c>
      <c r="E31" s="27">
        <v>43281</v>
      </c>
      <c r="F31" s="23">
        <f t="shared" si="0"/>
        <v>43311</v>
      </c>
      <c r="G31" s="23">
        <v>43283</v>
      </c>
      <c r="H31" s="30">
        <v>43304</v>
      </c>
      <c r="I31" s="25">
        <f t="shared" si="1"/>
        <v>-7</v>
      </c>
      <c r="J31" s="25">
        <f t="shared" si="2"/>
        <v>-2199.0499999999997</v>
      </c>
      <c r="K31" s="25"/>
      <c r="L31" s="25"/>
    </row>
    <row r="32" spans="1:12" x14ac:dyDescent="0.25">
      <c r="A32" s="31">
        <f t="shared" si="3"/>
        <v>29</v>
      </c>
      <c r="B32" s="24" t="s">
        <v>19</v>
      </c>
      <c r="C32" s="28" t="s">
        <v>129</v>
      </c>
      <c r="D32" s="29">
        <v>125</v>
      </c>
      <c r="E32" s="27">
        <v>43281</v>
      </c>
      <c r="F32" s="23">
        <f t="shared" si="0"/>
        <v>43311</v>
      </c>
      <c r="G32" s="23">
        <v>43284</v>
      </c>
      <c r="H32" s="30">
        <v>43290</v>
      </c>
      <c r="I32" s="25">
        <f t="shared" si="1"/>
        <v>-21</v>
      </c>
      <c r="J32" s="25">
        <f t="shared" si="2"/>
        <v>-2625</v>
      </c>
      <c r="K32" s="25"/>
      <c r="L32" s="25"/>
    </row>
    <row r="33" spans="1:12" x14ac:dyDescent="0.25">
      <c r="A33" s="31">
        <f t="shared" si="3"/>
        <v>30</v>
      </c>
      <c r="B33" s="24" t="s">
        <v>41</v>
      </c>
      <c r="C33" s="28" t="s">
        <v>147</v>
      </c>
      <c r="D33" s="29">
        <v>12.28</v>
      </c>
      <c r="E33" s="27">
        <v>43286</v>
      </c>
      <c r="F33" s="23">
        <f t="shared" si="0"/>
        <v>43316</v>
      </c>
      <c r="G33" s="23">
        <v>43286</v>
      </c>
      <c r="H33" s="30">
        <v>43286</v>
      </c>
      <c r="I33" s="25">
        <f t="shared" si="1"/>
        <v>-30</v>
      </c>
      <c r="J33" s="25">
        <f t="shared" si="2"/>
        <v>-368.4</v>
      </c>
      <c r="K33" s="25"/>
      <c r="L33" s="25"/>
    </row>
    <row r="34" spans="1:12" x14ac:dyDescent="0.25">
      <c r="A34" s="31">
        <f t="shared" si="3"/>
        <v>31</v>
      </c>
      <c r="B34" s="24" t="s">
        <v>41</v>
      </c>
      <c r="C34" s="28" t="s">
        <v>149</v>
      </c>
      <c r="D34" s="29">
        <v>18.05</v>
      </c>
      <c r="E34" s="27">
        <v>43287</v>
      </c>
      <c r="F34" s="23">
        <f t="shared" si="0"/>
        <v>43317</v>
      </c>
      <c r="G34" s="23">
        <v>43287</v>
      </c>
      <c r="H34" s="23">
        <v>43287</v>
      </c>
      <c r="I34" s="25">
        <f t="shared" si="1"/>
        <v>-30</v>
      </c>
      <c r="J34" s="25">
        <f t="shared" si="2"/>
        <v>-541.5</v>
      </c>
      <c r="K34" s="25"/>
      <c r="L34" s="25"/>
    </row>
    <row r="35" spans="1:12" x14ac:dyDescent="0.25">
      <c r="A35" s="31">
        <f t="shared" si="3"/>
        <v>32</v>
      </c>
      <c r="B35" s="24" t="s">
        <v>41</v>
      </c>
      <c r="C35" s="28" t="s">
        <v>148</v>
      </c>
      <c r="D35" s="29">
        <v>99</v>
      </c>
      <c r="E35" s="27">
        <v>43292</v>
      </c>
      <c r="F35" s="23">
        <f t="shared" si="0"/>
        <v>43322</v>
      </c>
      <c r="G35" s="23">
        <v>43292</v>
      </c>
      <c r="H35" s="23">
        <v>43292</v>
      </c>
      <c r="I35" s="25">
        <f t="shared" si="1"/>
        <v>-30</v>
      </c>
      <c r="J35" s="25">
        <f t="shared" si="2"/>
        <v>-2970</v>
      </c>
      <c r="K35" s="25"/>
      <c r="L35" s="25"/>
    </row>
    <row r="36" spans="1:12" x14ac:dyDescent="0.25">
      <c r="A36" s="31">
        <f t="shared" si="3"/>
        <v>33</v>
      </c>
      <c r="B36" s="24" t="s">
        <v>41</v>
      </c>
      <c r="C36" s="28" t="s">
        <v>150</v>
      </c>
      <c r="D36" s="29">
        <v>3.28</v>
      </c>
      <c r="E36" s="27">
        <v>43300</v>
      </c>
      <c r="F36" s="23">
        <f t="shared" si="0"/>
        <v>43330</v>
      </c>
      <c r="G36" s="23">
        <v>43300</v>
      </c>
      <c r="H36" s="23">
        <v>43308</v>
      </c>
      <c r="I36" s="25">
        <f t="shared" si="1"/>
        <v>-22</v>
      </c>
      <c r="J36" s="25">
        <f t="shared" ref="J36:J67" si="4">I36*D36</f>
        <v>-72.16</v>
      </c>
      <c r="K36" s="25"/>
      <c r="L36" s="25"/>
    </row>
    <row r="37" spans="1:12" x14ac:dyDescent="0.25">
      <c r="A37" s="31">
        <f t="shared" si="3"/>
        <v>34</v>
      </c>
      <c r="B37" s="24" t="s">
        <v>131</v>
      </c>
      <c r="C37" s="28" t="s">
        <v>151</v>
      </c>
      <c r="D37" s="29">
        <v>97.2</v>
      </c>
      <c r="E37" s="27">
        <v>43280</v>
      </c>
      <c r="F37" s="23">
        <f t="shared" si="0"/>
        <v>43310</v>
      </c>
      <c r="G37" s="23">
        <v>43306</v>
      </c>
      <c r="H37" s="23">
        <v>43306</v>
      </c>
      <c r="I37" s="25">
        <f t="shared" si="1"/>
        <v>-4</v>
      </c>
      <c r="J37" s="25">
        <f t="shared" si="4"/>
        <v>-388.8</v>
      </c>
      <c r="K37" s="25"/>
      <c r="L37" s="25"/>
    </row>
    <row r="38" spans="1:12" x14ac:dyDescent="0.25">
      <c r="A38" s="31">
        <f t="shared" si="3"/>
        <v>35</v>
      </c>
      <c r="B38" s="24" t="s">
        <v>41</v>
      </c>
      <c r="C38" s="28" t="s">
        <v>152</v>
      </c>
      <c r="D38" s="29">
        <v>3.28</v>
      </c>
      <c r="E38" s="27">
        <v>43311</v>
      </c>
      <c r="F38" s="23">
        <f t="shared" si="0"/>
        <v>43341</v>
      </c>
      <c r="G38" s="23">
        <v>43311</v>
      </c>
      <c r="H38" s="23">
        <v>43311</v>
      </c>
      <c r="I38" s="25">
        <f t="shared" si="1"/>
        <v>-30</v>
      </c>
      <c r="J38" s="25">
        <f t="shared" si="4"/>
        <v>-98.399999999999991</v>
      </c>
      <c r="K38" s="25"/>
      <c r="L38" s="25"/>
    </row>
    <row r="39" spans="1:12" x14ac:dyDescent="0.25">
      <c r="A39" s="31">
        <f t="shared" si="3"/>
        <v>36</v>
      </c>
      <c r="B39" s="25" t="s">
        <v>69</v>
      </c>
      <c r="C39" s="28" t="s">
        <v>153</v>
      </c>
      <c r="D39" s="29">
        <v>166.02</v>
      </c>
      <c r="E39" s="27">
        <v>43312</v>
      </c>
      <c r="F39" s="23">
        <f t="shared" si="0"/>
        <v>43342</v>
      </c>
      <c r="G39" s="23">
        <v>43313</v>
      </c>
      <c r="H39" s="23">
        <v>43314</v>
      </c>
      <c r="I39" s="25">
        <f t="shared" si="1"/>
        <v>-28</v>
      </c>
      <c r="J39" s="25">
        <f t="shared" si="4"/>
        <v>-4648.5600000000004</v>
      </c>
      <c r="K39" s="25"/>
      <c r="L39" s="25"/>
    </row>
    <row r="40" spans="1:12" x14ac:dyDescent="0.25">
      <c r="A40" s="31">
        <f t="shared" si="3"/>
        <v>37</v>
      </c>
      <c r="B40" s="24" t="s">
        <v>29</v>
      </c>
      <c r="C40" s="28" t="s">
        <v>154</v>
      </c>
      <c r="D40" s="29">
        <v>314.17</v>
      </c>
      <c r="E40" s="27">
        <v>43312</v>
      </c>
      <c r="F40" s="23">
        <f t="shared" si="0"/>
        <v>43342</v>
      </c>
      <c r="G40" s="23">
        <v>43312</v>
      </c>
      <c r="H40" s="23">
        <v>43333</v>
      </c>
      <c r="I40" s="25">
        <f t="shared" si="1"/>
        <v>-9</v>
      </c>
      <c r="J40" s="25">
        <f t="shared" si="4"/>
        <v>-2827.53</v>
      </c>
      <c r="K40" s="25"/>
      <c r="L40" s="25"/>
    </row>
    <row r="41" spans="1:12" x14ac:dyDescent="0.25">
      <c r="A41" s="31">
        <f t="shared" si="3"/>
        <v>38</v>
      </c>
      <c r="B41" s="24" t="s">
        <v>9</v>
      </c>
      <c r="C41" s="25" t="s">
        <v>155</v>
      </c>
      <c r="D41" s="29">
        <v>12.91</v>
      </c>
      <c r="E41" s="27">
        <v>43312</v>
      </c>
      <c r="F41" s="23">
        <f t="shared" si="0"/>
        <v>43342</v>
      </c>
      <c r="G41" s="23">
        <v>43322</v>
      </c>
      <c r="H41" s="23">
        <v>43339</v>
      </c>
      <c r="I41" s="25">
        <f t="shared" si="1"/>
        <v>-3</v>
      </c>
      <c r="J41" s="25">
        <f t="shared" si="4"/>
        <v>-38.730000000000004</v>
      </c>
      <c r="K41" s="25"/>
      <c r="L41" s="25"/>
    </row>
    <row r="42" spans="1:12" x14ac:dyDescent="0.25">
      <c r="A42" s="31">
        <f t="shared" si="3"/>
        <v>39</v>
      </c>
      <c r="B42" s="24" t="s">
        <v>131</v>
      </c>
      <c r="C42" s="28" t="s">
        <v>156</v>
      </c>
      <c r="D42" s="29">
        <v>95.92</v>
      </c>
      <c r="E42" s="27">
        <v>43311</v>
      </c>
      <c r="F42" s="23">
        <f t="shared" si="0"/>
        <v>43341</v>
      </c>
      <c r="G42" s="23">
        <v>43333</v>
      </c>
      <c r="H42" s="30">
        <v>43333</v>
      </c>
      <c r="I42" s="25">
        <f t="shared" si="1"/>
        <v>-8</v>
      </c>
      <c r="J42" s="25">
        <f t="shared" si="4"/>
        <v>-767.36</v>
      </c>
      <c r="K42" s="25"/>
      <c r="L42" s="25"/>
    </row>
    <row r="43" spans="1:12" x14ac:dyDescent="0.25">
      <c r="A43" s="31">
        <f t="shared" si="3"/>
        <v>40</v>
      </c>
      <c r="B43" s="24" t="s">
        <v>2</v>
      </c>
      <c r="C43" s="25" t="s">
        <v>157</v>
      </c>
      <c r="D43" s="29">
        <v>16.8</v>
      </c>
      <c r="E43" s="27">
        <v>43334</v>
      </c>
      <c r="F43" s="23">
        <f t="shared" si="0"/>
        <v>43364</v>
      </c>
      <c r="G43" s="23">
        <v>43334</v>
      </c>
      <c r="H43" s="30">
        <v>43334</v>
      </c>
      <c r="I43" s="25">
        <f t="shared" si="1"/>
        <v>-30</v>
      </c>
      <c r="J43" s="25">
        <f t="shared" si="4"/>
        <v>-504</v>
      </c>
      <c r="K43" s="25"/>
      <c r="L43" s="25"/>
    </row>
    <row r="44" spans="1:12" x14ac:dyDescent="0.25">
      <c r="A44" s="31">
        <f t="shared" si="3"/>
        <v>41</v>
      </c>
      <c r="B44" s="24" t="s">
        <v>29</v>
      </c>
      <c r="C44" s="28" t="s">
        <v>158</v>
      </c>
      <c r="D44" s="29">
        <v>314.17</v>
      </c>
      <c r="E44" s="27">
        <v>43343</v>
      </c>
      <c r="F44" s="23">
        <f t="shared" si="0"/>
        <v>43373</v>
      </c>
      <c r="G44" s="23">
        <v>43316</v>
      </c>
      <c r="H44" s="30">
        <v>43364</v>
      </c>
      <c r="I44" s="25">
        <f t="shared" si="1"/>
        <v>-9</v>
      </c>
      <c r="J44" s="25">
        <f t="shared" si="4"/>
        <v>-2827.53</v>
      </c>
      <c r="K44" s="25"/>
      <c r="L44" s="25"/>
    </row>
    <row r="45" spans="1:12" x14ac:dyDescent="0.25">
      <c r="A45" s="31">
        <f t="shared" si="3"/>
        <v>42</v>
      </c>
      <c r="B45" s="25" t="s">
        <v>159</v>
      </c>
      <c r="C45" s="25" t="s">
        <v>160</v>
      </c>
      <c r="D45" s="29">
        <v>34.75</v>
      </c>
      <c r="E45" s="27">
        <v>43363</v>
      </c>
      <c r="F45" s="23">
        <f t="shared" si="0"/>
        <v>43393</v>
      </c>
      <c r="G45" s="23">
        <v>43363</v>
      </c>
      <c r="H45" s="30">
        <v>43364</v>
      </c>
      <c r="I45" s="25">
        <f t="shared" si="1"/>
        <v>-29</v>
      </c>
      <c r="J45" s="25">
        <f t="shared" si="4"/>
        <v>-1007.75</v>
      </c>
      <c r="K45" s="25"/>
      <c r="L45" s="25"/>
    </row>
    <row r="46" spans="1:12" x14ac:dyDescent="0.25">
      <c r="A46" s="31">
        <f t="shared" si="3"/>
        <v>43</v>
      </c>
      <c r="B46" s="24" t="s">
        <v>131</v>
      </c>
      <c r="C46" s="28" t="s">
        <v>161</v>
      </c>
      <c r="D46" s="29">
        <v>211.07</v>
      </c>
      <c r="E46" s="27">
        <v>43342</v>
      </c>
      <c r="F46" s="23">
        <f t="shared" si="0"/>
        <v>43372</v>
      </c>
      <c r="G46" s="23">
        <v>43363</v>
      </c>
      <c r="H46" s="30">
        <v>43364</v>
      </c>
      <c r="I46" s="25">
        <f t="shared" si="1"/>
        <v>-8</v>
      </c>
      <c r="J46" s="25">
        <f t="shared" si="4"/>
        <v>-1688.56</v>
      </c>
      <c r="K46" s="25"/>
      <c r="L46" s="25"/>
    </row>
    <row r="47" spans="1:12" x14ac:dyDescent="0.25">
      <c r="A47" s="31">
        <f t="shared" si="3"/>
        <v>44</v>
      </c>
      <c r="B47" s="24" t="s">
        <v>41</v>
      </c>
      <c r="C47" s="25" t="s">
        <v>162</v>
      </c>
      <c r="D47" s="29">
        <v>9.7899999999999991</v>
      </c>
      <c r="E47" s="27">
        <v>43374</v>
      </c>
      <c r="F47" s="23">
        <f t="shared" si="0"/>
        <v>43404</v>
      </c>
      <c r="G47" s="23">
        <v>43374</v>
      </c>
      <c r="H47" s="30">
        <v>43375</v>
      </c>
      <c r="I47" s="25">
        <f t="shared" si="1"/>
        <v>-29</v>
      </c>
      <c r="J47" s="25">
        <f t="shared" si="4"/>
        <v>-283.90999999999997</v>
      </c>
      <c r="K47" s="25"/>
      <c r="L47" s="25"/>
    </row>
    <row r="48" spans="1:12" x14ac:dyDescent="0.25">
      <c r="A48" s="31">
        <f t="shared" si="3"/>
        <v>45</v>
      </c>
      <c r="B48" s="25" t="s">
        <v>163</v>
      </c>
      <c r="C48" s="25" t="s">
        <v>164</v>
      </c>
      <c r="D48" s="29">
        <v>733.2</v>
      </c>
      <c r="E48" s="27">
        <v>43376</v>
      </c>
      <c r="F48" s="23">
        <f t="shared" si="0"/>
        <v>43406</v>
      </c>
      <c r="G48" s="23">
        <v>43377</v>
      </c>
      <c r="H48" s="30">
        <v>43390</v>
      </c>
      <c r="I48" s="25">
        <f t="shared" si="1"/>
        <v>-16</v>
      </c>
      <c r="J48" s="25">
        <f t="shared" si="4"/>
        <v>-11731.2</v>
      </c>
      <c r="K48" s="25"/>
      <c r="L48" s="25"/>
    </row>
    <row r="49" spans="1:15" x14ac:dyDescent="0.25">
      <c r="A49" s="31">
        <f t="shared" si="3"/>
        <v>46</v>
      </c>
      <c r="B49" s="24" t="s">
        <v>29</v>
      </c>
      <c r="C49" s="25" t="s">
        <v>165</v>
      </c>
      <c r="D49" s="29">
        <v>314.17</v>
      </c>
      <c r="E49" s="27">
        <v>43373</v>
      </c>
      <c r="F49" s="23">
        <f t="shared" si="0"/>
        <v>43403</v>
      </c>
      <c r="G49" s="23">
        <v>43383</v>
      </c>
      <c r="H49" s="30">
        <v>43390</v>
      </c>
      <c r="I49" s="25">
        <f t="shared" si="1"/>
        <v>-13</v>
      </c>
      <c r="J49" s="25">
        <f t="shared" si="4"/>
        <v>-4084.21</v>
      </c>
      <c r="K49" s="25"/>
      <c r="L49" s="25"/>
    </row>
    <row r="50" spans="1:15" x14ac:dyDescent="0.25">
      <c r="A50" s="31">
        <f t="shared" si="3"/>
        <v>47</v>
      </c>
      <c r="B50" s="24" t="s">
        <v>41</v>
      </c>
      <c r="C50" s="25" t="s">
        <v>166</v>
      </c>
      <c r="D50" s="29">
        <v>7.5</v>
      </c>
      <c r="E50" s="27">
        <v>43397</v>
      </c>
      <c r="F50" s="23">
        <f t="shared" si="0"/>
        <v>43427</v>
      </c>
      <c r="G50" s="23">
        <v>43397</v>
      </c>
      <c r="H50" s="30">
        <v>43397</v>
      </c>
      <c r="I50" s="25">
        <f t="shared" si="1"/>
        <v>-30</v>
      </c>
      <c r="J50" s="25">
        <f t="shared" si="4"/>
        <v>-225</v>
      </c>
      <c r="K50" s="25"/>
      <c r="L50" s="25"/>
    </row>
    <row r="51" spans="1:15" x14ac:dyDescent="0.25">
      <c r="A51" s="31">
        <f t="shared" si="3"/>
        <v>48</v>
      </c>
      <c r="B51" s="24" t="s">
        <v>131</v>
      </c>
      <c r="C51" s="28" t="s">
        <v>167</v>
      </c>
      <c r="D51" s="29">
        <v>154.27000000000001</v>
      </c>
      <c r="E51" s="27">
        <v>43371</v>
      </c>
      <c r="F51" s="23">
        <f t="shared" si="0"/>
        <v>43401</v>
      </c>
      <c r="G51" s="23">
        <v>43399</v>
      </c>
      <c r="H51" s="30">
        <v>43399</v>
      </c>
      <c r="I51" s="25">
        <f t="shared" si="1"/>
        <v>-2</v>
      </c>
      <c r="J51" s="25">
        <f t="shared" si="4"/>
        <v>-308.54000000000002</v>
      </c>
      <c r="K51" s="25"/>
      <c r="L51" s="25"/>
    </row>
    <row r="52" spans="1:15" x14ac:dyDescent="0.25">
      <c r="A52" s="31">
        <f t="shared" si="3"/>
        <v>49</v>
      </c>
      <c r="B52" s="25" t="s">
        <v>69</v>
      </c>
      <c r="C52" s="25" t="s">
        <v>182</v>
      </c>
      <c r="D52" s="29">
        <v>166.02</v>
      </c>
      <c r="E52" s="27">
        <v>43404</v>
      </c>
      <c r="F52" s="23">
        <f t="shared" si="0"/>
        <v>43434</v>
      </c>
      <c r="G52" s="23">
        <v>43409</v>
      </c>
      <c r="H52" s="30">
        <v>43413</v>
      </c>
      <c r="I52" s="25">
        <f t="shared" si="1"/>
        <v>-21</v>
      </c>
      <c r="J52" s="25">
        <f t="shared" si="4"/>
        <v>-3486.42</v>
      </c>
      <c r="K52" s="25"/>
      <c r="L52" s="25"/>
    </row>
    <row r="53" spans="1:15" x14ac:dyDescent="0.25">
      <c r="A53" s="31">
        <f t="shared" si="3"/>
        <v>50</v>
      </c>
      <c r="B53" s="24" t="s">
        <v>29</v>
      </c>
      <c r="C53" s="25" t="s">
        <v>168</v>
      </c>
      <c r="D53" s="29">
        <v>314.17</v>
      </c>
      <c r="E53" s="27">
        <v>43404</v>
      </c>
      <c r="F53" s="23">
        <f t="shared" si="0"/>
        <v>43434</v>
      </c>
      <c r="G53" s="23">
        <v>43412</v>
      </c>
      <c r="H53" s="30">
        <v>43419</v>
      </c>
      <c r="I53" s="25">
        <f t="shared" si="1"/>
        <v>-15</v>
      </c>
      <c r="J53" s="25">
        <f t="shared" si="4"/>
        <v>-4712.55</v>
      </c>
      <c r="K53" s="25"/>
      <c r="L53" s="25"/>
    </row>
    <row r="54" spans="1:15" x14ac:dyDescent="0.25">
      <c r="A54" s="31">
        <f t="shared" si="3"/>
        <v>51</v>
      </c>
      <c r="B54" s="24" t="s">
        <v>2</v>
      </c>
      <c r="C54" s="25" t="s">
        <v>169</v>
      </c>
      <c r="D54" s="29">
        <v>42.62</v>
      </c>
      <c r="E54" s="27">
        <v>43413</v>
      </c>
      <c r="F54" s="23">
        <f t="shared" si="0"/>
        <v>43443</v>
      </c>
      <c r="G54" s="23">
        <v>43413</v>
      </c>
      <c r="H54" s="30">
        <v>43413</v>
      </c>
      <c r="I54" s="25">
        <f t="shared" si="1"/>
        <v>-30</v>
      </c>
      <c r="J54" s="25">
        <f t="shared" si="4"/>
        <v>-1278.5999999999999</v>
      </c>
      <c r="K54" s="25"/>
      <c r="L54" s="25"/>
    </row>
    <row r="55" spans="1:15" x14ac:dyDescent="0.25">
      <c r="A55" s="31">
        <f t="shared" si="3"/>
        <v>52</v>
      </c>
      <c r="B55" s="24" t="s">
        <v>131</v>
      </c>
      <c r="C55" s="28" t="s">
        <v>170</v>
      </c>
      <c r="D55" s="29">
        <v>146.81</v>
      </c>
      <c r="E55" s="27">
        <v>43403</v>
      </c>
      <c r="F55" s="23">
        <f t="shared" si="0"/>
        <v>43433</v>
      </c>
      <c r="G55" s="23">
        <v>43423</v>
      </c>
      <c r="H55" s="30">
        <v>43424</v>
      </c>
      <c r="I55" s="25">
        <f t="shared" si="1"/>
        <v>-9</v>
      </c>
      <c r="J55" s="25">
        <f t="shared" si="4"/>
        <v>-1321.29</v>
      </c>
      <c r="K55" s="25"/>
      <c r="L55" s="25"/>
      <c r="N55" s="21"/>
      <c r="O55" s="21"/>
    </row>
    <row r="56" spans="1:15" x14ac:dyDescent="0.25">
      <c r="A56" s="31">
        <f t="shared" si="3"/>
        <v>53</v>
      </c>
      <c r="B56" s="25" t="s">
        <v>76</v>
      </c>
      <c r="C56" s="25" t="s">
        <v>171</v>
      </c>
      <c r="D56" s="29">
        <v>1434.42</v>
      </c>
      <c r="E56" s="27">
        <v>43426</v>
      </c>
      <c r="F56" s="23">
        <f t="shared" si="0"/>
        <v>43456</v>
      </c>
      <c r="G56" s="23">
        <v>43427</v>
      </c>
      <c r="H56" s="30">
        <v>43439</v>
      </c>
      <c r="I56" s="25">
        <f t="shared" si="1"/>
        <v>-17</v>
      </c>
      <c r="J56" s="25">
        <f t="shared" si="4"/>
        <v>-24385.14</v>
      </c>
      <c r="K56" s="25"/>
      <c r="L56" s="25"/>
    </row>
    <row r="57" spans="1:15" x14ac:dyDescent="0.25">
      <c r="A57" s="31">
        <f t="shared" si="3"/>
        <v>54</v>
      </c>
      <c r="B57" s="25" t="s">
        <v>159</v>
      </c>
      <c r="C57" s="28" t="s">
        <v>172</v>
      </c>
      <c r="D57" s="29">
        <v>705</v>
      </c>
      <c r="E57" s="27">
        <v>43410</v>
      </c>
      <c r="F57" s="23">
        <f t="shared" si="0"/>
        <v>43440</v>
      </c>
      <c r="G57" s="23">
        <v>43430</v>
      </c>
      <c r="H57" s="30">
        <v>43462</v>
      </c>
      <c r="I57" s="25">
        <f t="shared" si="1"/>
        <v>22</v>
      </c>
      <c r="J57" s="25">
        <f t="shared" si="4"/>
        <v>15510</v>
      </c>
      <c r="K57" s="25"/>
      <c r="L57" s="25"/>
    </row>
    <row r="58" spans="1:15" x14ac:dyDescent="0.25">
      <c r="A58" s="31">
        <f t="shared" si="3"/>
        <v>55</v>
      </c>
      <c r="B58" s="24" t="s">
        <v>29</v>
      </c>
      <c r="C58" s="28" t="s">
        <v>173</v>
      </c>
      <c r="D58" s="29">
        <v>314.17</v>
      </c>
      <c r="E58" s="27">
        <v>43434</v>
      </c>
      <c r="F58" s="23">
        <f t="shared" si="0"/>
        <v>43464</v>
      </c>
      <c r="G58" s="23">
        <v>43437</v>
      </c>
      <c r="H58" s="30">
        <v>43439</v>
      </c>
      <c r="I58" s="25">
        <f t="shared" si="1"/>
        <v>-25</v>
      </c>
      <c r="J58" s="25">
        <f t="shared" si="4"/>
        <v>-7854.25</v>
      </c>
      <c r="K58" s="1"/>
      <c r="L58" s="1"/>
    </row>
    <row r="59" spans="1:15" x14ac:dyDescent="0.25">
      <c r="A59" s="31">
        <f t="shared" si="3"/>
        <v>56</v>
      </c>
      <c r="B59" s="24" t="s">
        <v>19</v>
      </c>
      <c r="C59" s="28" t="s">
        <v>174</v>
      </c>
      <c r="D59" s="29">
        <v>125</v>
      </c>
      <c r="E59" s="27">
        <v>43440</v>
      </c>
      <c r="F59" s="23">
        <f t="shared" si="0"/>
        <v>43470</v>
      </c>
      <c r="G59" s="23">
        <v>43440</v>
      </c>
      <c r="H59" s="30">
        <v>43448</v>
      </c>
      <c r="I59" s="25">
        <f t="shared" si="1"/>
        <v>-22</v>
      </c>
      <c r="J59" s="25">
        <f t="shared" si="4"/>
        <v>-2750</v>
      </c>
      <c r="K59" s="25"/>
      <c r="L59" s="25"/>
    </row>
    <row r="60" spans="1:15" x14ac:dyDescent="0.25">
      <c r="A60" s="31">
        <f t="shared" si="3"/>
        <v>57</v>
      </c>
      <c r="B60" s="25" t="s">
        <v>175</v>
      </c>
      <c r="C60" s="28" t="s">
        <v>176</v>
      </c>
      <c r="D60" s="29">
        <v>300</v>
      </c>
      <c r="E60" s="27">
        <v>43451</v>
      </c>
      <c r="F60" s="23">
        <f t="shared" si="0"/>
        <v>43481</v>
      </c>
      <c r="G60" s="23">
        <v>43451</v>
      </c>
      <c r="H60" s="30">
        <v>43462</v>
      </c>
      <c r="I60" s="25">
        <f t="shared" si="1"/>
        <v>-19</v>
      </c>
      <c r="J60" s="25">
        <f t="shared" si="4"/>
        <v>-5700</v>
      </c>
      <c r="K60" s="25"/>
      <c r="L60" s="25"/>
    </row>
    <row r="61" spans="1:15" x14ac:dyDescent="0.25">
      <c r="A61" s="31">
        <f t="shared" si="3"/>
        <v>58</v>
      </c>
      <c r="B61" s="25" t="s">
        <v>159</v>
      </c>
      <c r="C61" s="28" t="s">
        <v>178</v>
      </c>
      <c r="D61" s="29">
        <v>63.93</v>
      </c>
      <c r="E61" s="27">
        <v>43453</v>
      </c>
      <c r="F61" s="23">
        <f t="shared" si="0"/>
        <v>43483</v>
      </c>
      <c r="G61" s="23">
        <v>43453</v>
      </c>
      <c r="H61" s="30">
        <v>43458</v>
      </c>
      <c r="I61" s="25">
        <f t="shared" si="1"/>
        <v>-25</v>
      </c>
      <c r="J61" s="25">
        <f t="shared" si="4"/>
        <v>-1598.25</v>
      </c>
      <c r="K61" s="25"/>
      <c r="L61" s="25"/>
    </row>
    <row r="62" spans="1:15" x14ac:dyDescent="0.25">
      <c r="A62" s="31">
        <f t="shared" si="3"/>
        <v>59</v>
      </c>
      <c r="B62" s="24" t="s">
        <v>29</v>
      </c>
      <c r="C62" s="28" t="s">
        <v>179</v>
      </c>
      <c r="D62" s="29">
        <v>314.17</v>
      </c>
      <c r="E62" s="27">
        <v>43465</v>
      </c>
      <c r="F62" s="23">
        <f t="shared" si="0"/>
        <v>43495</v>
      </c>
      <c r="G62" s="23">
        <v>43465</v>
      </c>
      <c r="H62" s="30">
        <v>43479</v>
      </c>
      <c r="I62" s="25">
        <f t="shared" si="1"/>
        <v>-16</v>
      </c>
      <c r="J62" s="25">
        <f t="shared" si="4"/>
        <v>-5026.72</v>
      </c>
      <c r="K62" s="1"/>
      <c r="L62" s="1"/>
    </row>
    <row r="63" spans="1:15" x14ac:dyDescent="0.25">
      <c r="A63" s="31">
        <f t="shared" si="3"/>
        <v>60</v>
      </c>
      <c r="B63" s="24" t="s">
        <v>131</v>
      </c>
      <c r="C63" s="28" t="s">
        <v>180</v>
      </c>
      <c r="D63" s="29">
        <v>91.16</v>
      </c>
      <c r="E63" s="27">
        <v>43433</v>
      </c>
      <c r="F63" s="23">
        <f t="shared" si="0"/>
        <v>43463</v>
      </c>
      <c r="G63" s="23">
        <v>43433</v>
      </c>
      <c r="H63" s="30">
        <v>43465</v>
      </c>
      <c r="I63" s="25">
        <f t="shared" si="1"/>
        <v>2</v>
      </c>
      <c r="J63" s="25">
        <f t="shared" si="4"/>
        <v>182.32</v>
      </c>
      <c r="K63" s="25"/>
      <c r="L63" s="25"/>
    </row>
    <row r="64" spans="1:15" x14ac:dyDescent="0.25">
      <c r="A64" s="5"/>
      <c r="B64" s="1"/>
      <c r="C64" s="8"/>
      <c r="D64" s="13"/>
      <c r="E64" s="13"/>
      <c r="F64" s="18"/>
      <c r="G64" s="3"/>
      <c r="H64" s="19"/>
      <c r="I64" s="1">
        <f t="shared" ref="I64:I65" si="5">H64-F64</f>
        <v>0</v>
      </c>
      <c r="J64" s="1">
        <f t="shared" si="4"/>
        <v>0</v>
      </c>
      <c r="K64" s="1"/>
      <c r="L64" s="1"/>
    </row>
    <row r="65" spans="1:12" x14ac:dyDescent="0.25">
      <c r="A65" s="5"/>
      <c r="B65" s="1"/>
      <c r="C65" s="8"/>
      <c r="D65" s="13"/>
      <c r="E65" s="13"/>
      <c r="F65" s="18"/>
      <c r="G65" s="3"/>
      <c r="H65" s="19"/>
      <c r="I65" s="1">
        <f t="shared" si="5"/>
        <v>0</v>
      </c>
      <c r="J65" s="1">
        <f t="shared" si="4"/>
        <v>0</v>
      </c>
      <c r="K65" s="1"/>
      <c r="L65" s="1"/>
    </row>
    <row r="66" spans="1:12" x14ac:dyDescent="0.25">
      <c r="A66" s="5"/>
      <c r="B66" s="1"/>
      <c r="C66" s="8"/>
      <c r="D66" s="13"/>
      <c r="E66" s="13"/>
      <c r="F66" s="18"/>
      <c r="G66" s="3"/>
      <c r="H66" s="22"/>
      <c r="I66" s="1"/>
      <c r="J66" s="1">
        <f t="shared" si="4"/>
        <v>0</v>
      </c>
      <c r="K66" s="1"/>
      <c r="L66" s="1"/>
    </row>
    <row r="67" spans="1:12" x14ac:dyDescent="0.25">
      <c r="A67" s="5"/>
      <c r="B67" s="1"/>
      <c r="C67" s="8"/>
      <c r="D67" s="13"/>
      <c r="E67" s="13"/>
      <c r="F67" s="18"/>
      <c r="G67" s="3"/>
      <c r="H67" s="19"/>
      <c r="I67" s="1">
        <f t="shared" ref="I67:I80" si="6">H67-F67</f>
        <v>0</v>
      </c>
      <c r="J67" s="1">
        <f t="shared" si="4"/>
        <v>0</v>
      </c>
      <c r="K67" s="1"/>
      <c r="L67" s="1"/>
    </row>
    <row r="68" spans="1:12" x14ac:dyDescent="0.25">
      <c r="A68" s="5"/>
      <c r="B68" s="1"/>
      <c r="C68" s="8"/>
      <c r="D68" s="13"/>
      <c r="E68" s="13"/>
      <c r="F68" s="18"/>
      <c r="G68" s="3"/>
      <c r="H68" s="19"/>
      <c r="I68" s="1">
        <f t="shared" si="6"/>
        <v>0</v>
      </c>
      <c r="J68" s="1">
        <f t="shared" ref="J68" si="7">I68*D68</f>
        <v>0</v>
      </c>
      <c r="K68" s="1"/>
      <c r="L68" s="1"/>
    </row>
    <row r="69" spans="1:12" x14ac:dyDescent="0.25">
      <c r="A69" s="5"/>
      <c r="B69" s="1"/>
      <c r="C69" s="8"/>
      <c r="D69" s="13"/>
      <c r="E69" s="13"/>
      <c r="F69" s="18"/>
      <c r="G69" s="3"/>
      <c r="H69" s="19"/>
      <c r="I69" s="1">
        <f t="shared" si="6"/>
        <v>0</v>
      </c>
      <c r="J69" s="1">
        <f t="shared" ref="J69:J81" si="8">I69*D69</f>
        <v>0</v>
      </c>
      <c r="K69" s="1"/>
      <c r="L69" s="1"/>
    </row>
    <row r="70" spans="1:12" x14ac:dyDescent="0.25">
      <c r="A70" s="5"/>
      <c r="B70" s="1"/>
      <c r="C70" s="8"/>
      <c r="D70" s="13"/>
      <c r="E70" s="13"/>
      <c r="F70" s="18"/>
      <c r="G70" s="3"/>
      <c r="H70" s="19"/>
      <c r="I70" s="1">
        <f t="shared" si="6"/>
        <v>0</v>
      </c>
      <c r="J70" s="1">
        <f t="shared" si="8"/>
        <v>0</v>
      </c>
      <c r="K70" s="1"/>
      <c r="L70" s="1"/>
    </row>
    <row r="71" spans="1:12" x14ac:dyDescent="0.25">
      <c r="A71" s="5"/>
      <c r="B71" s="1"/>
      <c r="C71" s="8"/>
      <c r="D71" s="13"/>
      <c r="E71" s="13"/>
      <c r="F71" s="18"/>
      <c r="G71" s="3"/>
      <c r="H71" s="19"/>
      <c r="I71" s="1">
        <f t="shared" si="6"/>
        <v>0</v>
      </c>
      <c r="J71" s="1">
        <f t="shared" si="8"/>
        <v>0</v>
      </c>
      <c r="K71" s="1"/>
      <c r="L71" s="1"/>
    </row>
    <row r="72" spans="1:12" x14ac:dyDescent="0.25">
      <c r="A72" s="5"/>
      <c r="B72" s="1"/>
      <c r="C72" s="8"/>
      <c r="D72" s="13"/>
      <c r="E72" s="13"/>
      <c r="F72" s="18"/>
      <c r="G72" s="3"/>
      <c r="H72" s="19"/>
      <c r="I72" s="1">
        <f t="shared" si="6"/>
        <v>0</v>
      </c>
      <c r="J72" s="1">
        <f t="shared" si="8"/>
        <v>0</v>
      </c>
      <c r="K72" s="1"/>
      <c r="L72" s="1"/>
    </row>
    <row r="73" spans="1:12" x14ac:dyDescent="0.25">
      <c r="A73" s="5"/>
      <c r="B73" s="1"/>
      <c r="C73" s="8"/>
      <c r="D73" s="13"/>
      <c r="E73" s="13"/>
      <c r="F73" s="18"/>
      <c r="G73" s="3"/>
      <c r="H73" s="19"/>
      <c r="I73" s="1">
        <f t="shared" si="6"/>
        <v>0</v>
      </c>
      <c r="J73" s="1">
        <f t="shared" si="8"/>
        <v>0</v>
      </c>
      <c r="K73" s="1"/>
      <c r="L73" s="1"/>
    </row>
    <row r="74" spans="1:12" x14ac:dyDescent="0.25">
      <c r="A74" s="5"/>
      <c r="B74" s="1"/>
      <c r="C74" s="8"/>
      <c r="D74" s="13"/>
      <c r="E74" s="13"/>
      <c r="F74" s="18"/>
      <c r="G74" s="3"/>
      <c r="H74" s="19"/>
      <c r="I74" s="1">
        <f t="shared" si="6"/>
        <v>0</v>
      </c>
      <c r="J74" s="1">
        <f t="shared" si="8"/>
        <v>0</v>
      </c>
      <c r="K74" s="1"/>
      <c r="L74" s="1"/>
    </row>
    <row r="75" spans="1:12" x14ac:dyDescent="0.25">
      <c r="A75" s="5"/>
      <c r="B75" s="1"/>
      <c r="C75" s="8"/>
      <c r="D75" s="13"/>
      <c r="E75" s="13"/>
      <c r="F75" s="18"/>
      <c r="G75" s="3"/>
      <c r="H75" s="19"/>
      <c r="I75" s="1">
        <f t="shared" si="6"/>
        <v>0</v>
      </c>
      <c r="J75" s="1">
        <f t="shared" si="8"/>
        <v>0</v>
      </c>
      <c r="K75" s="1"/>
      <c r="L75" s="1"/>
    </row>
    <row r="76" spans="1:12" x14ac:dyDescent="0.25">
      <c r="A76" s="5"/>
      <c r="B76" s="1"/>
      <c r="C76" s="8"/>
      <c r="D76" s="13"/>
      <c r="E76" s="13"/>
      <c r="F76" s="18"/>
      <c r="G76" s="3"/>
      <c r="H76" s="19"/>
      <c r="I76" s="1">
        <f t="shared" si="6"/>
        <v>0</v>
      </c>
      <c r="J76" s="1">
        <f t="shared" si="8"/>
        <v>0</v>
      </c>
      <c r="K76" s="1"/>
      <c r="L76" s="1"/>
    </row>
    <row r="77" spans="1:12" x14ac:dyDescent="0.25">
      <c r="A77" s="5"/>
      <c r="B77" s="1"/>
      <c r="C77" s="8"/>
      <c r="D77" s="13"/>
      <c r="E77" s="13"/>
      <c r="F77" s="18"/>
      <c r="G77" s="3"/>
      <c r="H77" s="19"/>
      <c r="I77" s="1">
        <f t="shared" si="6"/>
        <v>0</v>
      </c>
      <c r="J77" s="1">
        <f t="shared" si="8"/>
        <v>0</v>
      </c>
      <c r="K77" s="1"/>
      <c r="L77" s="1"/>
    </row>
    <row r="78" spans="1:12" x14ac:dyDescent="0.25">
      <c r="A78" s="5"/>
      <c r="B78" s="1"/>
      <c r="C78" s="8"/>
      <c r="D78" s="13"/>
      <c r="E78" s="13"/>
      <c r="F78" s="18"/>
      <c r="G78" s="3"/>
      <c r="H78" s="19"/>
      <c r="I78" s="1">
        <f t="shared" si="6"/>
        <v>0</v>
      </c>
      <c r="J78" s="1">
        <f t="shared" si="8"/>
        <v>0</v>
      </c>
      <c r="K78" s="1"/>
      <c r="L78" s="1"/>
    </row>
    <row r="79" spans="1:12" x14ac:dyDescent="0.25">
      <c r="A79" s="5"/>
      <c r="B79" s="1"/>
      <c r="C79" s="8"/>
      <c r="D79" s="13"/>
      <c r="E79" s="13"/>
      <c r="F79" s="18"/>
      <c r="G79" s="3"/>
      <c r="H79" s="19"/>
      <c r="I79" s="1">
        <f t="shared" si="6"/>
        <v>0</v>
      </c>
      <c r="J79" s="1">
        <f t="shared" si="8"/>
        <v>0</v>
      </c>
      <c r="K79" s="1"/>
      <c r="L79" s="1"/>
    </row>
    <row r="80" spans="1:12" x14ac:dyDescent="0.25">
      <c r="A80" s="5"/>
      <c r="B80" s="1"/>
      <c r="C80" s="8"/>
      <c r="D80" s="13"/>
      <c r="E80" s="13"/>
      <c r="F80" s="18"/>
      <c r="G80" s="3"/>
      <c r="H80" s="19"/>
      <c r="I80" s="1">
        <f t="shared" si="6"/>
        <v>0</v>
      </c>
      <c r="J80" s="1">
        <f t="shared" si="8"/>
        <v>0</v>
      </c>
      <c r="K80" s="1"/>
      <c r="L80" s="1"/>
    </row>
    <row r="81" spans="1:12" x14ac:dyDescent="0.25">
      <c r="A81" s="5"/>
      <c r="B81" s="1"/>
      <c r="C81" s="8"/>
      <c r="D81" s="8">
        <f>SUM(D4:D80)</f>
        <v>24831.709999999988</v>
      </c>
      <c r="E81" s="8"/>
      <c r="F81" s="18"/>
      <c r="G81" s="1"/>
      <c r="H81" s="1"/>
      <c r="I81" s="1">
        <f>H81-G81</f>
        <v>0</v>
      </c>
      <c r="J81" s="1">
        <f t="shared" si="8"/>
        <v>0</v>
      </c>
      <c r="K81" s="1"/>
      <c r="L81" s="1"/>
    </row>
    <row r="82" spans="1:12" x14ac:dyDescent="0.25">
      <c r="A82" s="5"/>
      <c r="C82" s="9"/>
      <c r="D82" s="12"/>
      <c r="E82" s="12"/>
      <c r="F82" s="12"/>
      <c r="I82">
        <f>SUM(I4:I80)</f>
        <v>-647</v>
      </c>
      <c r="J82" s="16">
        <f>SUM(J4:J81)</f>
        <v>125848.66</v>
      </c>
    </row>
    <row r="83" spans="1:12" x14ac:dyDescent="0.25">
      <c r="A83" s="5"/>
      <c r="C83" s="8"/>
      <c r="D83" s="12"/>
      <c r="E83" s="12"/>
      <c r="F83" s="12"/>
      <c r="I83" s="16"/>
    </row>
    <row r="84" spans="1:12" x14ac:dyDescent="0.25">
      <c r="A84" s="5"/>
      <c r="C84" s="8"/>
      <c r="D84" s="16">
        <f>SUM(D4:D77)</f>
        <v>24831.709999999988</v>
      </c>
      <c r="F84" s="12"/>
      <c r="I84" s="16"/>
      <c r="J84" s="16">
        <f>SUM(J4:J77)</f>
        <v>125848.66</v>
      </c>
      <c r="L84" s="40">
        <f>J84/D84</f>
        <v>5.0680625699961892</v>
      </c>
    </row>
    <row r="85" spans="1:12" x14ac:dyDescent="0.25">
      <c r="A85" s="5"/>
      <c r="C85" s="8"/>
      <c r="D85" s="12"/>
      <c r="E85" s="12"/>
      <c r="F85" s="12"/>
    </row>
    <row r="86" spans="1:12" x14ac:dyDescent="0.25">
      <c r="A86" s="5"/>
      <c r="C86" s="8"/>
      <c r="D86" s="12"/>
      <c r="E86" s="12"/>
      <c r="F86" s="12"/>
      <c r="I86" s="12">
        <f>J82/D81</f>
        <v>5.0680625699961892</v>
      </c>
    </row>
    <row r="87" spans="1:12" x14ac:dyDescent="0.25">
      <c r="A87" s="5"/>
      <c r="C87" s="8"/>
      <c r="D87" s="12"/>
      <c r="E87" s="12"/>
      <c r="F87" s="12"/>
    </row>
  </sheetData>
  <autoFilter ref="A3:L82" xr:uid="{00000000-0009-0000-0000-000007000000}"/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Calcolo ITP 2023</vt:lpstr>
      <vt:lpstr>Calcolo ITP 2022</vt:lpstr>
      <vt:lpstr>Calcolo ITP 2021 </vt:lpstr>
      <vt:lpstr>Calcolo ITP 2020</vt:lpstr>
      <vt:lpstr>2023</vt:lpstr>
      <vt:lpstr>2022</vt:lpstr>
      <vt:lpstr>2021</vt:lpstr>
      <vt:lpstr>2019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Domenico Quagliana</cp:lastModifiedBy>
  <dcterms:created xsi:type="dcterms:W3CDTF">2020-02-14T07:58:50Z</dcterms:created>
  <dcterms:modified xsi:type="dcterms:W3CDTF">2024-11-06T11:16:07Z</dcterms:modified>
</cp:coreProperties>
</file>